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1"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corporacionhcim-my.sharepoint.com/personal/planeacion_corporacionhicm_org/Documents/Escritorio/"/>
    </mc:Choice>
  </mc:AlternateContent>
  <xr:revisionPtr revIDLastSave="1" documentId="8_{94D7FD8B-2EA5-45FB-A536-A24837122E33}" xr6:coauthVersionLast="47" xr6:coauthVersionMax="47" xr10:uidLastSave="{37563AF9-93BD-4E4F-AE65-6CB7AC89C798}"/>
  <bookViews>
    <workbookView xWindow="-120" yWindow="-120" windowWidth="29040" windowHeight="15720" firstSheet="1" activeTab="1" xr2:uid="{00000000-000D-0000-FFFF-FFFF00000000}"/>
  </bookViews>
  <sheets>
    <sheet name="LISTAS DE VALORES" sheetId="1" state="hidden" r:id="rId1"/>
    <sheet name="Instructivo" sheetId="2" r:id="rId2"/>
    <sheet name="Plan de mejoramiento 2024-2025" sheetId="3" r:id="rId3"/>
    <sheet name="Plan de mejoramiento 2026" sheetId="4" r:id="rId4"/>
    <sheet name="RESUMEN" sheetId="5" state="hidden" r:id="rId5"/>
    <sheet name="Hoja1" sheetId="6" state="hidden" r:id="rId6"/>
    <sheet name="Hoja2" sheetId="7" state="hidden" r:id="rId7"/>
  </sheets>
  <externalReferences>
    <externalReference r:id="rId8"/>
  </externalReferences>
  <definedNames>
    <definedName name="ATRIBUTOS_CALIDAD">#REF!</definedName>
    <definedName name="CUMPLIMIENTO">#REF!</definedName>
    <definedName name="EQUIPOS_DE_MEJORA">#REF!</definedName>
    <definedName name="ESTANDAR_PRIORIZADO">#REF!</definedName>
    <definedName name="GRUPOS_DE_MEJORA">[1]Tablas!$N$2:$N$15</definedName>
    <definedName name="PROCESOS">#REF!</definedName>
    <definedName name="TEMAS">#REF!</definedName>
    <definedName name="UNIDADES_ADTIV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2" roundtripDataChecksum="9f7nyfn5/ES8Ml1ARtbvO+Y5RsjMWhWuNZxUrfCsXfs="/>
    </ext>
  </extLst>
</workbook>
</file>

<file path=xl/calcChain.xml><?xml version="1.0" encoding="utf-8"?>
<calcChain xmlns="http://schemas.openxmlformats.org/spreadsheetml/2006/main">
  <c r="BW161" i="6" l="1"/>
  <c r="CA156" i="6"/>
  <c r="BZ156" i="6"/>
  <c r="CA155" i="6"/>
  <c r="BZ155" i="6"/>
  <c r="CA154" i="6"/>
  <c r="BZ154" i="6"/>
  <c r="CA153" i="6"/>
  <c r="BZ153" i="6"/>
  <c r="CA152" i="6"/>
  <c r="BZ152" i="6"/>
  <c r="CA151" i="6"/>
  <c r="BZ151" i="6"/>
  <c r="CA150" i="6"/>
  <c r="BZ150" i="6"/>
  <c r="CA149" i="6"/>
  <c r="BZ149" i="6"/>
  <c r="CA148" i="6"/>
  <c r="BZ148" i="6"/>
  <c r="CA147" i="6"/>
  <c r="BZ147" i="6"/>
  <c r="CA146" i="6"/>
  <c r="BZ146" i="6"/>
  <c r="CA145" i="6"/>
  <c r="BZ145" i="6"/>
  <c r="CA144" i="6"/>
  <c r="BZ144" i="6"/>
  <c r="CA143" i="6"/>
  <c r="BZ143" i="6"/>
  <c r="CA142" i="6"/>
  <c r="BZ142" i="6"/>
  <c r="CA141" i="6"/>
  <c r="BZ141" i="6"/>
  <c r="CA140" i="6"/>
  <c r="BZ140" i="6"/>
  <c r="CA139" i="6"/>
  <c r="BZ139" i="6"/>
  <c r="CA138" i="6"/>
  <c r="BZ138" i="6"/>
  <c r="G121" i="6"/>
  <c r="G122" i="6" s="1"/>
  <c r="G123" i="6" s="1"/>
  <c r="G124" i="6" s="1"/>
  <c r="G125" i="6" s="1"/>
  <c r="G126" i="6" s="1"/>
  <c r="G127" i="6" s="1"/>
  <c r="G128" i="6" s="1"/>
  <c r="G129" i="6" s="1"/>
  <c r="G130" i="6" s="1"/>
  <c r="G131" i="6" s="1"/>
  <c r="G132" i="6" s="1"/>
  <c r="G133" i="6" s="1"/>
  <c r="G134" i="6" s="1"/>
  <c r="G135" i="6" s="1"/>
  <c r="G136" i="6" s="1"/>
  <c r="G137" i="6" s="1"/>
  <c r="G138" i="6" s="1"/>
  <c r="G139" i="6" s="1"/>
  <c r="G140" i="6" s="1"/>
  <c r="G141" i="6" s="1"/>
  <c r="G142" i="6" s="1"/>
  <c r="G143" i="6" s="1"/>
  <c r="G144" i="6" s="1"/>
  <c r="G145" i="6" s="1"/>
  <c r="G146" i="6" s="1"/>
  <c r="G147" i="6" s="1"/>
  <c r="G148" i="6" s="1"/>
  <c r="G149" i="6" s="1"/>
  <c r="G150" i="6" s="1"/>
  <c r="G151" i="6" s="1"/>
  <c r="G152" i="6" s="1"/>
  <c r="G153" i="6" s="1"/>
  <c r="G154" i="6" s="1"/>
  <c r="G155" i="6" s="1"/>
  <c r="G156" i="6" s="1"/>
  <c r="CA118" i="6"/>
  <c r="BZ118" i="6"/>
  <c r="CA117" i="6"/>
  <c r="BZ117" i="6"/>
  <c r="CA116" i="6"/>
  <c r="BZ116" i="6"/>
  <c r="CA115" i="6"/>
  <c r="BZ115" i="6"/>
  <c r="CA114" i="6"/>
  <c r="BZ114" i="6"/>
  <c r="CA113" i="6"/>
  <c r="BZ113" i="6"/>
  <c r="CA112" i="6"/>
  <c r="BZ112" i="6"/>
  <c r="CA111" i="6"/>
  <c r="BZ111" i="6"/>
  <c r="CA110" i="6"/>
  <c r="BZ110" i="6"/>
  <c r="CA109" i="6"/>
  <c r="BZ109" i="6"/>
  <c r="CA108" i="6"/>
  <c r="BZ108" i="6"/>
  <c r="CA107" i="6"/>
  <c r="BZ107" i="6"/>
  <c r="CA106" i="6"/>
  <c r="BZ106" i="6"/>
  <c r="CA105" i="6"/>
  <c r="BZ105" i="6"/>
  <c r="CA104" i="6"/>
  <c r="BZ104" i="6"/>
  <c r="CA103" i="6"/>
  <c r="BZ103" i="6"/>
  <c r="CA102" i="6"/>
  <c r="BZ102" i="6"/>
  <c r="CA101" i="6"/>
  <c r="BZ101" i="6"/>
  <c r="CA100" i="6"/>
  <c r="BZ100" i="6"/>
  <c r="CA99" i="6"/>
  <c r="BZ99" i="6"/>
  <c r="CA98" i="6"/>
  <c r="BZ98" i="6"/>
  <c r="CA97" i="6"/>
  <c r="BZ97" i="6"/>
  <c r="CA96" i="6"/>
  <c r="BZ96" i="6"/>
  <c r="CA95" i="6"/>
  <c r="BZ95" i="6"/>
  <c r="CA94" i="6"/>
  <c r="BZ94" i="6"/>
  <c r="CA93" i="6"/>
  <c r="BZ93" i="6"/>
  <c r="CA92" i="6"/>
  <c r="BZ92" i="6"/>
  <c r="CA91" i="6"/>
  <c r="BZ91" i="6"/>
  <c r="CA90" i="6"/>
  <c r="BZ90" i="6"/>
  <c r="CA89" i="6"/>
  <c r="BZ89" i="6"/>
  <c r="CA88" i="6"/>
  <c r="BZ88" i="6"/>
  <c r="CA87" i="6"/>
  <c r="BZ87" i="6"/>
  <c r="CA86" i="6"/>
  <c r="BZ86" i="6"/>
  <c r="CA85" i="6"/>
  <c r="BZ85" i="6"/>
  <c r="CA84" i="6"/>
  <c r="BZ84" i="6"/>
  <c r="CA83" i="6"/>
  <c r="BZ83" i="6"/>
  <c r="CA82" i="6"/>
  <c r="BZ82" i="6"/>
  <c r="CA81" i="6"/>
  <c r="BZ81" i="6"/>
  <c r="CA80" i="6"/>
  <c r="BZ80" i="6"/>
  <c r="CA79" i="6"/>
  <c r="BZ79" i="6"/>
  <c r="CA78" i="6"/>
  <c r="BZ78" i="6"/>
  <c r="CA77" i="6"/>
  <c r="BZ77" i="6"/>
  <c r="CA76" i="6"/>
  <c r="BZ76" i="6"/>
  <c r="CA75" i="6"/>
  <c r="BZ75" i="6"/>
  <c r="CA74" i="6"/>
  <c r="BZ74" i="6"/>
  <c r="CA73" i="6"/>
  <c r="BZ73" i="6"/>
  <c r="CA72" i="6"/>
  <c r="BZ72" i="6"/>
  <c r="CA71" i="6"/>
  <c r="BZ71" i="6"/>
  <c r="CA70" i="6"/>
  <c r="BZ70" i="6"/>
  <c r="CA69" i="6"/>
  <c r="BZ69" i="6"/>
  <c r="CA68" i="6"/>
  <c r="BZ68" i="6"/>
  <c r="CA67" i="6"/>
  <c r="BZ67" i="6"/>
  <c r="CA66" i="6"/>
  <c r="BZ66" i="6"/>
  <c r="CB66" i="6" s="1"/>
  <c r="CA65" i="6"/>
  <c r="BZ65" i="6"/>
  <c r="CB65" i="6" s="1"/>
  <c r="CA64" i="6"/>
  <c r="BZ64" i="6"/>
  <c r="CB64" i="6" s="1"/>
  <c r="R64" i="6"/>
  <c r="CB63" i="6"/>
  <c r="CA63" i="6"/>
  <c r="BZ63" i="6"/>
  <c r="CA62" i="6"/>
  <c r="BZ62" i="6"/>
  <c r="CB62" i="6" s="1"/>
  <c r="CA61" i="6"/>
  <c r="BZ61" i="6"/>
  <c r="CB61" i="6" s="1"/>
  <c r="CA60" i="6"/>
  <c r="BZ60" i="6"/>
  <c r="CB60" i="6" s="1"/>
  <c r="CA59" i="6"/>
  <c r="BZ59" i="6"/>
  <c r="CB59" i="6" s="1"/>
  <c r="CB58" i="6"/>
  <c r="CA58" i="6"/>
  <c r="BZ58" i="6"/>
  <c r="CA57" i="6"/>
  <c r="BZ57" i="6"/>
  <c r="CB57" i="6" s="1"/>
  <c r="CA56" i="6"/>
  <c r="CB56" i="6" s="1"/>
  <c r="BZ56" i="6"/>
  <c r="CB55" i="6"/>
  <c r="CA55" i="6"/>
  <c r="BZ55" i="6"/>
  <c r="CB54" i="6"/>
  <c r="CA54" i="6"/>
  <c r="BZ54" i="6"/>
  <c r="CA53" i="6"/>
  <c r="BZ53" i="6"/>
  <c r="CB53" i="6" s="1"/>
  <c r="CB52" i="6"/>
  <c r="CA52" i="6"/>
  <c r="BZ52" i="6"/>
  <c r="CA51" i="6"/>
  <c r="BZ51" i="6"/>
  <c r="CB51" i="6" s="1"/>
  <c r="CB50" i="6"/>
  <c r="CA50" i="6"/>
  <c r="BZ50" i="6"/>
  <c r="CB49" i="6"/>
  <c r="CA49" i="6"/>
  <c r="BZ49" i="6"/>
  <c r="CA48" i="6"/>
  <c r="BZ48" i="6"/>
  <c r="CB48" i="6" s="1"/>
  <c r="CB47" i="6"/>
  <c r="CA47" i="6"/>
  <c r="BZ47" i="6"/>
  <c r="CA46" i="6"/>
  <c r="BZ46" i="6"/>
  <c r="CB46" i="6" s="1"/>
  <c r="CA45" i="6"/>
  <c r="BZ45" i="6"/>
  <c r="CB45" i="6" s="1"/>
  <c r="CA44" i="6"/>
  <c r="BZ44" i="6"/>
  <c r="CB44" i="6" s="1"/>
  <c r="CA43" i="6"/>
  <c r="BZ43" i="6"/>
  <c r="CB43" i="6" s="1"/>
  <c r="CB42" i="6"/>
  <c r="CA42" i="6"/>
  <c r="BZ42" i="6"/>
  <c r="CA41" i="6"/>
  <c r="BZ41" i="6"/>
  <c r="CB41" i="6" s="1"/>
  <c r="CB40" i="6"/>
  <c r="CA40" i="6"/>
  <c r="BZ40" i="6"/>
  <c r="CB39" i="6"/>
  <c r="CA39" i="6"/>
  <c r="BZ39" i="6"/>
  <c r="CB38" i="6"/>
  <c r="CA38" i="6"/>
  <c r="BZ38" i="6"/>
  <c r="CA37" i="6"/>
  <c r="BZ37" i="6"/>
  <c r="CB37" i="6" s="1"/>
  <c r="CB36" i="6"/>
  <c r="CA36" i="6"/>
  <c r="BZ36" i="6"/>
  <c r="CA35" i="6"/>
  <c r="BZ35" i="6"/>
  <c r="CB35" i="6" s="1"/>
  <c r="CB34" i="6"/>
  <c r="CA34" i="6"/>
  <c r="BZ34" i="6"/>
  <c r="CB33" i="6"/>
  <c r="CA33" i="6"/>
  <c r="BZ33" i="6"/>
  <c r="CA32" i="6"/>
  <c r="BZ32" i="6"/>
  <c r="CB32" i="6" s="1"/>
  <c r="CB31" i="6"/>
  <c r="CA31" i="6"/>
  <c r="BZ31" i="6"/>
  <c r="CA30" i="6"/>
  <c r="BZ30" i="6"/>
  <c r="CB30" i="6" s="1"/>
  <c r="CA29" i="6"/>
  <c r="BZ29" i="6"/>
  <c r="CB29" i="6" s="1"/>
  <c r="CA28" i="6"/>
  <c r="BZ28" i="6"/>
  <c r="CB28" i="6" s="1"/>
  <c r="CA27" i="6"/>
  <c r="BZ27" i="6"/>
  <c r="CB27" i="6" s="1"/>
  <c r="CB26" i="6"/>
  <c r="CA26" i="6"/>
  <c r="BZ26" i="6"/>
  <c r="CA25" i="6"/>
  <c r="BZ25" i="6"/>
  <c r="CB25" i="6" s="1"/>
  <c r="CB24" i="6"/>
  <c r="CA24" i="6"/>
  <c r="BZ24" i="6"/>
  <c r="CB23" i="6"/>
  <c r="CA23" i="6"/>
  <c r="BZ23" i="6"/>
  <c r="CB22" i="6"/>
  <c r="CA22" i="6"/>
  <c r="BZ22" i="6"/>
  <c r="CA21" i="6"/>
  <c r="BZ21" i="6"/>
  <c r="CB21" i="6" s="1"/>
  <c r="CB20" i="6"/>
  <c r="CA20" i="6"/>
  <c r="BZ20" i="6"/>
  <c r="CA19" i="6"/>
  <c r="BZ19" i="6"/>
  <c r="CB19" i="6" s="1"/>
  <c r="CB18" i="6"/>
  <c r="CA18" i="6"/>
  <c r="BZ18" i="6"/>
  <c r="CB17" i="6"/>
  <c r="CA17" i="6"/>
  <c r="BZ17" i="6"/>
  <c r="CA16" i="6"/>
  <c r="BZ16" i="6"/>
  <c r="CB16" i="6" s="1"/>
  <c r="CB15" i="6"/>
  <c r="CA15" i="6"/>
  <c r="BZ15" i="6"/>
  <c r="CA14" i="6"/>
  <c r="BZ14" i="6"/>
  <c r="CB14" i="6" s="1"/>
  <c r="CA13" i="6"/>
  <c r="BZ13" i="6"/>
  <c r="CB13" i="6" s="1"/>
  <c r="CA12" i="6"/>
  <c r="BZ12" i="6"/>
  <c r="CB12" i="6" s="1"/>
  <c r="CA11" i="6"/>
  <c r="BZ11" i="6"/>
  <c r="CB11" i="6" s="1"/>
  <c r="CB10" i="6"/>
  <c r="CA10" i="6"/>
  <c r="BZ10" i="6"/>
  <c r="CA9" i="6"/>
  <c r="BZ9" i="6"/>
  <c r="CB9" i="6" s="1"/>
  <c r="CC8" i="6"/>
  <c r="CC9" i="6" s="1"/>
  <c r="CB8" i="6"/>
  <c r="CA8" i="6"/>
  <c r="BZ8" i="6"/>
  <c r="F52" i="5"/>
  <c r="F53" i="5" s="1"/>
  <c r="E52" i="5"/>
  <c r="E53" i="5" s="1"/>
  <c r="D52" i="5"/>
  <c r="D53" i="5" s="1"/>
  <c r="C52" i="5"/>
  <c r="F51" i="5"/>
  <c r="B51" i="5"/>
  <c r="F50" i="5"/>
  <c r="F49" i="5"/>
  <c r="F48" i="5"/>
  <c r="F47" i="5"/>
  <c r="F46" i="5"/>
  <c r="F45" i="5"/>
  <c r="F44" i="5"/>
  <c r="F43" i="5"/>
  <c r="D43" i="5"/>
  <c r="F42" i="5"/>
  <c r="E33" i="5"/>
  <c r="E34" i="5" s="1"/>
  <c r="D33" i="5"/>
  <c r="D34" i="5" s="1"/>
  <c r="W32" i="5"/>
  <c r="V32" i="5"/>
  <c r="U32" i="5"/>
  <c r="AK28" i="5"/>
  <c r="AI28" i="5"/>
  <c r="AI30" i="5" s="1"/>
  <c r="AH28" i="5"/>
  <c r="AH29" i="5" s="1"/>
  <c r="AG28" i="5"/>
  <c r="AG29" i="5" s="1"/>
  <c r="AF28" i="5"/>
  <c r="AF32" i="5" s="1"/>
  <c r="AM26" i="5"/>
  <c r="Z26" i="5"/>
  <c r="X26" i="5"/>
  <c r="W26" i="5"/>
  <c r="V26" i="5"/>
  <c r="U26" i="5"/>
  <c r="U27" i="5" s="1"/>
  <c r="AM25" i="5"/>
  <c r="AB25" i="5"/>
  <c r="AM24" i="5"/>
  <c r="AB24" i="5"/>
  <c r="AM23" i="5"/>
  <c r="AB23" i="5"/>
  <c r="AM22" i="5"/>
  <c r="AB22" i="5"/>
  <c r="AM21" i="5"/>
  <c r="AB21" i="5"/>
  <c r="AM20" i="5"/>
  <c r="AB20" i="5"/>
  <c r="N20" i="5"/>
  <c r="M20" i="5"/>
  <c r="G20" i="5"/>
  <c r="AM19" i="5"/>
  <c r="AB19" i="5"/>
  <c r="P19" i="5"/>
  <c r="N19" i="5"/>
  <c r="M19" i="5"/>
  <c r="L19" i="5"/>
  <c r="K19" i="5"/>
  <c r="N21" i="5" s="1"/>
  <c r="AM18" i="5"/>
  <c r="AB18" i="5"/>
  <c r="F18" i="5"/>
  <c r="AM17" i="5"/>
  <c r="AB17" i="5"/>
  <c r="Q17" i="5"/>
  <c r="D17" i="5"/>
  <c r="AM16" i="5"/>
  <c r="AB16" i="5"/>
  <c r="Q16" i="5"/>
  <c r="F16" i="5"/>
  <c r="F17" i="5" s="1"/>
  <c r="E16" i="5"/>
  <c r="E17" i="5" s="1"/>
  <c r="D16" i="5"/>
  <c r="C16" i="5"/>
  <c r="AL15" i="5"/>
  <c r="AL28" i="5" s="1"/>
  <c r="AJ15" i="5"/>
  <c r="AA15" i="5"/>
  <c r="Y15" i="5"/>
  <c r="Q15" i="5"/>
  <c r="O15" i="5"/>
  <c r="G15" i="5"/>
  <c r="AM14" i="5"/>
  <c r="AL14" i="5"/>
  <c r="AJ14" i="5"/>
  <c r="AB14" i="5"/>
  <c r="AA14" i="5"/>
  <c r="AA26" i="5" s="1"/>
  <c r="Y14" i="5"/>
  <c r="Q14" i="5"/>
  <c r="O14" i="5"/>
  <c r="G14" i="5"/>
  <c r="AM13" i="5"/>
  <c r="AJ13" i="5"/>
  <c r="AB13" i="5"/>
  <c r="Y13" i="5"/>
  <c r="Q13" i="5"/>
  <c r="O13" i="5"/>
  <c r="G13" i="5"/>
  <c r="AM12" i="5"/>
  <c r="AJ12" i="5"/>
  <c r="AB12" i="5"/>
  <c r="Y12" i="5"/>
  <c r="Q12" i="5"/>
  <c r="O12" i="5"/>
  <c r="G12" i="5"/>
  <c r="AM11" i="5"/>
  <c r="AJ11" i="5"/>
  <c r="AB11" i="5"/>
  <c r="Y11" i="5"/>
  <c r="Q11" i="5"/>
  <c r="O11" i="5"/>
  <c r="G11" i="5"/>
  <c r="AM10" i="5"/>
  <c r="AJ10" i="5"/>
  <c r="AB10" i="5"/>
  <c r="Y10" i="5"/>
  <c r="Q10" i="5"/>
  <c r="G10" i="5"/>
  <c r="AM9" i="5"/>
  <c r="AJ9" i="5"/>
  <c r="AB9" i="5"/>
  <c r="Y9" i="5"/>
  <c r="Q9" i="5"/>
  <c r="O9" i="5"/>
  <c r="G9" i="5"/>
  <c r="AM8" i="5"/>
  <c r="AJ8" i="5"/>
  <c r="AB8" i="5"/>
  <c r="Y8" i="5"/>
  <c r="Q8" i="5"/>
  <c r="O8" i="5"/>
  <c r="G8" i="5"/>
  <c r="AM7" i="5"/>
  <c r="AJ7" i="5"/>
  <c r="AB7" i="5"/>
  <c r="Y7" i="5"/>
  <c r="Q7" i="5"/>
  <c r="Q19" i="5" s="1"/>
  <c r="O7" i="5"/>
  <c r="G7" i="5"/>
  <c r="AM6" i="5"/>
  <c r="AM28" i="5" s="1"/>
  <c r="AJ6" i="5"/>
  <c r="AJ28" i="5" s="1"/>
  <c r="AB6" i="5"/>
  <c r="AB26" i="5" s="1"/>
  <c r="Y6" i="5"/>
  <c r="Y26" i="5" s="1"/>
  <c r="Q6" i="5"/>
  <c r="O6" i="5"/>
  <c r="O19" i="5" s="1"/>
  <c r="G6" i="5"/>
  <c r="G16" i="5" s="1"/>
  <c r="AC4" i="5"/>
  <c r="AC3" i="5"/>
  <c r="G18" i="4"/>
  <c r="BZ186" i="3"/>
  <c r="BZ185" i="3"/>
  <c r="BZ184" i="3"/>
  <c r="BZ183" i="3"/>
  <c r="BZ182" i="3"/>
  <c r="BZ181" i="3"/>
  <c r="BZ180" i="3"/>
  <c r="BZ179" i="3"/>
  <c r="BZ178" i="3"/>
  <c r="BZ177" i="3"/>
  <c r="BZ176" i="3"/>
  <c r="BZ175" i="3"/>
  <c r="BZ174" i="3"/>
  <c r="BZ173" i="3"/>
  <c r="BZ172" i="3"/>
  <c r="BZ171" i="3"/>
  <c r="BZ170" i="3"/>
  <c r="BZ169" i="3"/>
  <c r="BZ168" i="3"/>
  <c r="BZ167" i="3"/>
  <c r="BZ166" i="3"/>
  <c r="BZ165" i="3"/>
  <c r="BZ164" i="3"/>
  <c r="BZ163" i="3"/>
  <c r="BZ162" i="3"/>
  <c r="BZ161" i="3"/>
  <c r="BZ160" i="3"/>
  <c r="BZ159" i="3"/>
  <c r="BZ158" i="3"/>
  <c r="BZ157" i="3"/>
  <c r="CA156" i="3"/>
  <c r="BZ156" i="3"/>
  <c r="CA155" i="3"/>
  <c r="BZ155" i="3"/>
  <c r="CA154" i="3"/>
  <c r="BZ154" i="3"/>
  <c r="CA153" i="3"/>
  <c r="BZ153" i="3"/>
  <c r="CA152" i="3"/>
  <c r="BZ152" i="3"/>
  <c r="CA151" i="3"/>
  <c r="BZ151" i="3"/>
  <c r="CA150" i="3"/>
  <c r="BZ150" i="3"/>
  <c r="CA149" i="3"/>
  <c r="BZ149" i="3"/>
  <c r="CA148" i="3"/>
  <c r="BZ148" i="3"/>
  <c r="CA147" i="3"/>
  <c r="BZ147" i="3"/>
  <c r="CA146" i="3"/>
  <c r="BZ146" i="3"/>
  <c r="CA145" i="3"/>
  <c r="BZ145" i="3"/>
  <c r="CA144" i="3"/>
  <c r="BZ144" i="3"/>
  <c r="CA143" i="3"/>
  <c r="BZ143" i="3"/>
  <c r="CA142" i="3"/>
  <c r="BZ142" i="3"/>
  <c r="CA141" i="3"/>
  <c r="BZ141" i="3"/>
  <c r="CA140" i="3"/>
  <c r="BZ140" i="3"/>
  <c r="CA139" i="3"/>
  <c r="BZ139" i="3"/>
  <c r="CA138" i="3"/>
  <c r="BZ138" i="3"/>
  <c r="CA118" i="3"/>
  <c r="BZ118" i="3"/>
  <c r="CA117" i="3"/>
  <c r="BZ117" i="3"/>
  <c r="CA116" i="3"/>
  <c r="BZ116" i="3"/>
  <c r="CA115" i="3"/>
  <c r="BZ115" i="3"/>
  <c r="CA114" i="3"/>
  <c r="BZ114" i="3"/>
  <c r="CA113" i="3"/>
  <c r="BZ113" i="3"/>
  <c r="CA112" i="3"/>
  <c r="BZ112" i="3"/>
  <c r="CA111" i="3"/>
  <c r="BZ111" i="3"/>
  <c r="CA110" i="3"/>
  <c r="BZ110" i="3"/>
  <c r="CA109" i="3"/>
  <c r="BZ109" i="3"/>
  <c r="CA108" i="3"/>
  <c r="BZ108" i="3"/>
  <c r="CA107" i="3"/>
  <c r="BZ107" i="3"/>
  <c r="CA106" i="3"/>
  <c r="BZ106" i="3"/>
  <c r="CA105" i="3"/>
  <c r="BZ105" i="3"/>
  <c r="CA104" i="3"/>
  <c r="BZ104" i="3"/>
  <c r="CA103" i="3"/>
  <c r="BZ103" i="3"/>
  <c r="CA102" i="3"/>
  <c r="BZ102" i="3"/>
  <c r="CA101" i="3"/>
  <c r="BZ101" i="3"/>
  <c r="CA100" i="3"/>
  <c r="BZ100" i="3"/>
  <c r="CA99" i="3"/>
  <c r="BZ99" i="3"/>
  <c r="CA98" i="3"/>
  <c r="BZ98" i="3"/>
  <c r="CA97" i="3"/>
  <c r="BZ97" i="3"/>
  <c r="CA96" i="3"/>
  <c r="BZ96" i="3"/>
  <c r="CA95" i="3"/>
  <c r="BZ95" i="3"/>
  <c r="CA94" i="3"/>
  <c r="BZ94" i="3"/>
  <c r="CA93" i="3"/>
  <c r="BZ93" i="3"/>
  <c r="CA92" i="3"/>
  <c r="BZ92" i="3"/>
  <c r="CA91" i="3"/>
  <c r="BZ91" i="3"/>
  <c r="CA90" i="3"/>
  <c r="BZ90" i="3"/>
  <c r="CA89" i="3"/>
  <c r="BZ89" i="3"/>
  <c r="CA88" i="3"/>
  <c r="BZ88" i="3"/>
  <c r="CA87" i="3"/>
  <c r="BZ87" i="3"/>
  <c r="CA86" i="3"/>
  <c r="BZ86" i="3"/>
  <c r="CA85" i="3"/>
  <c r="BZ85" i="3"/>
  <c r="CA84" i="3"/>
  <c r="BZ84" i="3"/>
  <c r="CA83" i="3"/>
  <c r="BZ83" i="3"/>
  <c r="CA82" i="3"/>
  <c r="BZ82" i="3"/>
  <c r="CA81" i="3"/>
  <c r="BZ81" i="3"/>
  <c r="CA80" i="3"/>
  <c r="BZ80" i="3"/>
  <c r="CA79" i="3"/>
  <c r="BZ79" i="3"/>
  <c r="CA78" i="3"/>
  <c r="BZ78" i="3"/>
  <c r="CA77" i="3"/>
  <c r="BZ77" i="3"/>
  <c r="CA76" i="3"/>
  <c r="BZ76" i="3"/>
  <c r="CA75" i="3"/>
  <c r="BZ75" i="3"/>
  <c r="CA74" i="3"/>
  <c r="BZ74" i="3"/>
  <c r="CA73" i="3"/>
  <c r="BZ73" i="3"/>
  <c r="CA72" i="3"/>
  <c r="BZ72" i="3"/>
  <c r="CA71" i="3"/>
  <c r="BZ71" i="3"/>
  <c r="CA70" i="3"/>
  <c r="BZ70" i="3"/>
  <c r="CA69" i="3"/>
  <c r="BZ69" i="3"/>
  <c r="CA68" i="3"/>
  <c r="BZ68" i="3"/>
  <c r="CA67" i="3"/>
  <c r="BZ67" i="3"/>
  <c r="CB66" i="3"/>
  <c r="CA66" i="3"/>
  <c r="BZ66" i="3"/>
  <c r="CB65" i="3"/>
  <c r="CA65" i="3"/>
  <c r="BZ65" i="3"/>
  <c r="CB64" i="3"/>
  <c r="CA64" i="3"/>
  <c r="BZ64" i="3"/>
  <c r="R64" i="3"/>
  <c r="CB63" i="3"/>
  <c r="CA63" i="3"/>
  <c r="BZ63" i="3"/>
  <c r="CB62" i="3"/>
  <c r="CA62" i="3"/>
  <c r="BZ62" i="3"/>
  <c r="CB61" i="3"/>
  <c r="CA61" i="3"/>
  <c r="BZ61" i="3"/>
  <c r="CB60" i="3"/>
  <c r="CA60" i="3"/>
  <c r="BZ60" i="3"/>
  <c r="CA59" i="3"/>
  <c r="CB59" i="3" s="1"/>
  <c r="BZ59" i="3"/>
  <c r="CA58" i="3"/>
  <c r="BZ58" i="3"/>
  <c r="CB58" i="3" s="1"/>
  <c r="CA57" i="3"/>
  <c r="BZ57" i="3"/>
  <c r="CB57" i="3" s="1"/>
  <c r="CA56" i="3"/>
  <c r="BZ56" i="3"/>
  <c r="CB56" i="3" s="1"/>
  <c r="CB55" i="3"/>
  <c r="CA55" i="3"/>
  <c r="BZ55" i="3"/>
  <c r="CA54" i="3"/>
  <c r="BZ54" i="3"/>
  <c r="CB54" i="3" s="1"/>
  <c r="CA53" i="3"/>
  <c r="BZ53" i="3"/>
  <c r="CB53" i="3" s="1"/>
  <c r="CA52" i="3"/>
  <c r="BZ52" i="3"/>
  <c r="CB52" i="3" s="1"/>
  <c r="CA51" i="3"/>
  <c r="BZ51" i="3"/>
  <c r="CB51" i="3" s="1"/>
  <c r="CB50" i="3"/>
  <c r="CA50" i="3"/>
  <c r="BZ50" i="3"/>
  <c r="CA49" i="3"/>
  <c r="BZ49" i="3"/>
  <c r="CB49" i="3" s="1"/>
  <c r="CB48" i="3"/>
  <c r="CA48" i="3"/>
  <c r="BZ48" i="3"/>
  <c r="CB47" i="3"/>
  <c r="CA47" i="3"/>
  <c r="BZ47" i="3"/>
  <c r="CB46" i="3"/>
  <c r="CA46" i="3"/>
  <c r="BZ46" i="3"/>
  <c r="CB45" i="3"/>
  <c r="CA45" i="3"/>
  <c r="BZ45" i="3"/>
  <c r="CB44" i="3"/>
  <c r="CA44" i="3"/>
  <c r="BZ44" i="3"/>
  <c r="CA43" i="3"/>
  <c r="BZ43" i="3"/>
  <c r="CB43" i="3" s="1"/>
  <c r="CA42" i="3"/>
  <c r="BZ42" i="3"/>
  <c r="CB42" i="3" s="1"/>
  <c r="CA41" i="3"/>
  <c r="BZ41" i="3"/>
  <c r="CB41" i="3" s="1"/>
  <c r="CA40" i="3"/>
  <c r="BZ40" i="3"/>
  <c r="CB40" i="3" s="1"/>
  <c r="CB39" i="3"/>
  <c r="CA39" i="3"/>
  <c r="BZ39" i="3"/>
  <c r="CA38" i="3"/>
  <c r="BZ38" i="3"/>
  <c r="CB38" i="3" s="1"/>
  <c r="CA37" i="3"/>
  <c r="BZ37" i="3"/>
  <c r="CB37" i="3" s="1"/>
  <c r="CB36" i="3"/>
  <c r="CA36" i="3"/>
  <c r="BZ36" i="3"/>
  <c r="CA35" i="3"/>
  <c r="BZ35" i="3"/>
  <c r="CB35" i="3" s="1"/>
  <c r="CB34" i="3"/>
  <c r="CA34" i="3"/>
  <c r="BZ34" i="3"/>
  <c r="CA33" i="3"/>
  <c r="BZ33" i="3"/>
  <c r="CB33" i="3" s="1"/>
  <c r="CB32" i="3"/>
  <c r="CA32" i="3"/>
  <c r="BZ32" i="3"/>
  <c r="CB31" i="3"/>
  <c r="CA31" i="3"/>
  <c r="BZ31" i="3"/>
  <c r="CB30" i="3"/>
  <c r="CA30" i="3"/>
  <c r="BZ30" i="3"/>
  <c r="CB29" i="3"/>
  <c r="CA29" i="3"/>
  <c r="BZ29" i="3"/>
  <c r="CB28" i="3"/>
  <c r="CA28" i="3"/>
  <c r="BZ28" i="3"/>
  <c r="CA27" i="3"/>
  <c r="BZ27" i="3"/>
  <c r="CB27" i="3" s="1"/>
  <c r="CA26" i="3"/>
  <c r="BZ26" i="3"/>
  <c r="CB26" i="3" s="1"/>
  <c r="CA25" i="3"/>
  <c r="BZ25" i="3"/>
  <c r="CB25" i="3" s="1"/>
  <c r="CA24" i="3"/>
  <c r="BZ24" i="3"/>
  <c r="CB24" i="3" s="1"/>
  <c r="CB23" i="3"/>
  <c r="CA23" i="3"/>
  <c r="BZ23" i="3"/>
  <c r="CA22" i="3"/>
  <c r="BZ22" i="3"/>
  <c r="CB22" i="3" s="1"/>
  <c r="CA21" i="3"/>
  <c r="BZ21" i="3"/>
  <c r="CB21" i="3" s="1"/>
  <c r="CB20" i="3"/>
  <c r="CA20" i="3"/>
  <c r="BZ20" i="3"/>
  <c r="CA19" i="3"/>
  <c r="BZ19" i="3"/>
  <c r="CB19" i="3" s="1"/>
  <c r="CB18" i="3"/>
  <c r="CA18" i="3"/>
  <c r="BZ18" i="3"/>
  <c r="CA17" i="3"/>
  <c r="BZ17" i="3"/>
  <c r="CB17" i="3" s="1"/>
  <c r="CB16" i="3"/>
  <c r="CA16" i="3"/>
  <c r="BZ16" i="3"/>
  <c r="CB15" i="3"/>
  <c r="CA15" i="3"/>
  <c r="BZ15" i="3"/>
  <c r="CB14" i="3"/>
  <c r="CA14" i="3"/>
  <c r="BZ14" i="3"/>
  <c r="CB13" i="3"/>
  <c r="CA13" i="3"/>
  <c r="BZ13" i="3"/>
  <c r="CB12" i="3"/>
  <c r="CA12" i="3"/>
  <c r="BZ12" i="3"/>
  <c r="CA11" i="3"/>
  <c r="BZ11" i="3"/>
  <c r="CB11" i="3" s="1"/>
  <c r="CA10" i="3"/>
  <c r="BZ10" i="3"/>
  <c r="CB10" i="3" s="1"/>
  <c r="CB9" i="3"/>
  <c r="CA9" i="3"/>
  <c r="BZ9" i="3"/>
  <c r="CC8" i="3"/>
  <c r="CC9" i="3" s="1"/>
  <c r="CB8" i="3"/>
  <c r="CA8" i="3"/>
  <c r="BZ8" i="3"/>
  <c r="G18" i="5" l="1"/>
  <c r="G17" i="5"/>
  <c r="O21" i="5"/>
  <c r="O20" i="5"/>
  <c r="AJ30" i="5"/>
  <c r="AJ29" i="5"/>
  <c r="L20" i="5"/>
  <c r="AI2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F70" authorId="0" shapeId="0" xr:uid="{00000000-0006-0000-0200-000001000000}">
      <text>
        <r>
          <rPr>
            <sz val="10"/>
            <color rgb="FF000000"/>
            <rFont val="Arial"/>
            <scheme val="minor"/>
          </rPr>
          <t>======
ID#AAABaTwB7KE
    (2024-12-26 13:36:29)
En concordancia con la decisión, expresada en la política institucional, de implementar la estrategia AIEPI, la IPS debe garantizar que los médicos estén certificados en el manejo de la misma para la atención de los niños de cero a 5 años de edad.</t>
        </r>
      </text>
    </comment>
    <comment ref="F74" authorId="0" shapeId="0" xr:uid="{00000000-0006-0000-0200-000002000000}">
      <text>
        <r>
          <rPr>
            <sz val="10"/>
            <color rgb="FF000000"/>
            <rFont val="Arial"/>
            <scheme val="minor"/>
          </rPr>
          <t>======
ID#AAABaTwB7KQ
    (2024-12-26 13:36:29)
Aspectos generales claves como por ejemplo si se cuenta y se está aplicando la politica institucional de AIEPI, existencia de la ruta de atención y donde consultarlas, si se cuenta con historia clínica enfocada en AIEPI.</t>
        </r>
      </text>
    </comment>
  </commentList>
  <extLst>
    <ext xmlns:r="http://schemas.openxmlformats.org/officeDocument/2006/relationships" uri="GoogleSheetsCustomDataVersion2">
      <go:sheetsCustomData xmlns:go="http://customooxmlschemas.google.com/" r:id="rId1" roundtripDataSignature="AMtx7mgxPgEEwhPOD+yMiS+l0DaSLHMDC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F70" authorId="0" shapeId="0" xr:uid="{00000000-0006-0000-0500-000001000000}">
      <text>
        <r>
          <rPr>
            <sz val="10"/>
            <color rgb="FF000000"/>
            <rFont val="Arial"/>
            <scheme val="minor"/>
          </rPr>
          <t>======
ID#AAABuKgfpL0
    (2024-12-26 13:36:29)
En concordancia con la decisión, expresada en la política institucional, de implementar la estrategia AIEPI, la IPS debe garantizar que los médicos estén certificados en el manejo de la misma para la atención de los niños de cero a 5 años de edad.</t>
        </r>
      </text>
    </comment>
    <comment ref="F74" authorId="0" shapeId="0" xr:uid="{00000000-0006-0000-0500-000002000000}">
      <text>
        <r>
          <rPr>
            <sz val="10"/>
            <color rgb="FF000000"/>
            <rFont val="Arial"/>
            <scheme val="minor"/>
          </rPr>
          <t>======
ID#AAABuKgfpL4
    (2024-12-26 13:36:29)
Aspectos generales claves como por ejemplo si se cuenta y se está aplicando la politica institucional de AIEPI, existencia de la ruta de atención y donde consultarlas, si se cuenta con historia clínica enfocada en AIEPI.</t>
        </r>
      </text>
    </comment>
  </commentList>
  <extLst>
    <ext xmlns:r="http://schemas.openxmlformats.org/officeDocument/2006/relationships" uri="GoogleSheetsCustomDataVersion2">
      <go:sheetsCustomData xmlns:go="http://customooxmlschemas.google.com/" r:id="rId1" roundtripDataSignature="AMtx7mhiKy49a2Wgd8QoQy5SLDU1po1fMw=="/>
    </ext>
  </extLst>
</comments>
</file>

<file path=xl/sharedStrings.xml><?xml version="1.0" encoding="utf-8"?>
<sst xmlns="http://schemas.openxmlformats.org/spreadsheetml/2006/main" count="5092" uniqueCount="1755">
  <si>
    <t>INSTRUCCIONES FORMULACIÓN DEL PLAN DE MEJORAMIENTO</t>
  </si>
  <si>
    <t>Nombre Cargo</t>
  </si>
  <si>
    <t>APRENDIZ ETAPA PRODUCTIVA</t>
  </si>
  <si>
    <t>AUDITOR MEDICO</t>
  </si>
  <si>
    <t>AUXILIAR ADMINISTRATIVO(A) I</t>
  </si>
  <si>
    <t>El plan de mejoramiento debe tener alcance máximo para cumplimiento de acciones de 1 año</t>
  </si>
  <si>
    <t>AUXILIAR ADMINISTRATIVO(A) II</t>
  </si>
  <si>
    <t>AUXILIAR DE ENFERMERÍA</t>
  </si>
  <si>
    <t>PLAN DE MEJORAMIENTO</t>
  </si>
  <si>
    <t>Registre en MAYÚSCULAS el nombre de la sede o dependencia que elabora el plan</t>
  </si>
  <si>
    <t>AUXILIAR DE ESTERILIZACION</t>
  </si>
  <si>
    <t>AUXILIAR DE FARMACIA</t>
  </si>
  <si>
    <t>AUXILIAR DE LACTARIO</t>
  </si>
  <si>
    <t>AUXILIAR DE MANTENIMIENTO</t>
  </si>
  <si>
    <t>NOMBRE DE LA AUDITORÍA O DE LA ACTIVIDAD
(Fuente)</t>
  </si>
  <si>
    <t>Registre el nombre del informe de auditoría que origina el plan de mejoramiento</t>
  </si>
  <si>
    <t xml:space="preserve">AUXILIAR MENSAJERIA </t>
  </si>
  <si>
    <t>CAMILLERO</t>
  </si>
  <si>
    <t>COORDINADOR DE ENFERMERÍA</t>
  </si>
  <si>
    <t>COORDINADORA DE APOYO A SERVICIOS ASISTENCIALES</t>
  </si>
  <si>
    <t>FECHA DE RECIBO DEL INFORME FINAL DE AUDITORÍA</t>
  </si>
  <si>
    <t>CONTRATISTA FINANCIERA (CARTERA)</t>
  </si>
  <si>
    <t>Registre la fecha de recibo del informe final de auditoría en formato DD/MM/AA</t>
  </si>
  <si>
    <t>FECHA DE FORMULACIÓN DE LA ACCIÓN DE MEJORA</t>
  </si>
  <si>
    <t>Registre la fecha de formulación del Plan de Mejora (DD/MM/AA)</t>
  </si>
  <si>
    <t>OPORTUNIDAD DE MEJORAMIENTO</t>
  </si>
  <si>
    <t>Transcriba la oportunidad de mejora identificada en el informe de auditoría
No se debe combinar celdas en ninguna columna para permitir uso de filtros</t>
  </si>
  <si>
    <t>DIRECTOR EJECUTIVO</t>
  </si>
  <si>
    <t>DIRECTOR MÉDICO</t>
  </si>
  <si>
    <t>Código:</t>
  </si>
  <si>
    <t>ENFERMERA EPIDEMIÓLOGA</t>
  </si>
  <si>
    <t>FO-01-DIR-GPL-006</t>
  </si>
  <si>
    <t>CAUSA(S) PRINCIPAL(ES) O CAUSA RAIZ QUE DA ORIGEN A LA OPORTUNIDAD DE MEJORA</t>
  </si>
  <si>
    <t>PLAN DE MEJORAMIENTO INSTITUCIONAL -AUDITORÍAS EXTERNAS-</t>
  </si>
  <si>
    <t>Registrar la causa principal que genera la observación, problema u oportunidad de mejora identificados
No se debe combinar celdas en ninguna columna para facilitar uso de filtros</t>
  </si>
  <si>
    <t>ENFERMERO(A) PROFESIONAL</t>
  </si>
  <si>
    <t>INGENIERO BIOMÉDICO</t>
  </si>
  <si>
    <t>INGENIERO DE SISTEMAS</t>
  </si>
  <si>
    <t>INSTRUMENTADOR QUIRÚRGICO</t>
  </si>
  <si>
    <t xml:space="preserve"> SEGUIMIENTOS AL PLAN DE MEJORAMIENTO</t>
  </si>
  <si>
    <t>Consecutivo de la Acción de Mejora</t>
  </si>
  <si>
    <t>LÍDER ADMINISTRATIVO</t>
  </si>
  <si>
    <t>Número consecutivo que identifica la acción y facilita organizar las evidencias en carpeta digital</t>
  </si>
  <si>
    <t>LIDER CONTROL INTERNO</t>
  </si>
  <si>
    <t>LIDER DE NUTIRICION</t>
  </si>
  <si>
    <t>TIPO DE ACCIÓN</t>
  </si>
  <si>
    <t>LÍDER EN DERECHO</t>
  </si>
  <si>
    <t>Identifique el tipo de acción de mejora a implementar de acuerdo a si se trata de acción Coyuntural, Correctiva o Preventiva</t>
  </si>
  <si>
    <t>LÍDER EN GESTIÓN DEL TALENTO HUMANO</t>
  </si>
  <si>
    <t>LIDER EN PLANEACION Y CALIDAD</t>
  </si>
  <si>
    <t>MÉDICO GENERAL</t>
  </si>
  <si>
    <t>ACCIÓN DE MEJORAMIENTO</t>
  </si>
  <si>
    <t>Registre la(s) acción(es) de mejoramiento a desarrollar, lo más clara y completa posible, iniciando por verbo en infinitivo (ar, er, ir).
Procure formular el plan incluyendo acciones de Planeación, del Hacer y de Verificación 
No se debe combinar celdas en ninguna columna para facilitar uso de filtros</t>
  </si>
  <si>
    <t>NUTRICIONISTA</t>
  </si>
  <si>
    <t>Versión:</t>
  </si>
  <si>
    <t>MÉDICO APOYO EN DOCENCIA SERVICIO</t>
  </si>
  <si>
    <t>OFICIAL DE CUMPLIMIENTO</t>
  </si>
  <si>
    <t>EVIDENCIA(S) DEL CUMPLIMIENTO DE LA ACCIÓN DE MEJORAMIENTO</t>
  </si>
  <si>
    <t>Cite los Documentos u otros elementos que servirán como evidencia del cumplimiento de la tarea o acción y que se presentarán al evaluador o auditor (Ej: Documento "x" aprobado y publicado, Presentación .ppt, Lista de asistencia a capacitación o reunión, Formato o Lista de chequeo para registro, Formato para evaluación, Informe con resultados, Acta de reunión, etc.)</t>
  </si>
  <si>
    <t>Vigente a partir de:</t>
  </si>
  <si>
    <t>RESPONSABLE EJECUCIÓN DE LA ACCIÓN DE MEJORA (Cargo)</t>
  </si>
  <si>
    <t>Registrar cargo del responsable.
Si el cargo es común a varios servidores, adicionar el nombre del servidor o la especificidad del cargo si aplica
Ej: Subg de Red de Servicios; Médico referente seguridad (Andrés Pino); Prof de enfermería (Ana Soto)</t>
  </si>
  <si>
    <t>PROFESIONAL EN ADIMISIONES Y FACTURACION</t>
  </si>
  <si>
    <t>PROFESIONAL EN COMUNICACIONES E IMAGEN CORPORATIVA</t>
  </si>
  <si>
    <t>FECHA DE CUMPLIMIENTO DE LA ACCIÓN DE MEJORA (DD/MM/AA)</t>
  </si>
  <si>
    <r>
      <rPr>
        <sz val="9"/>
        <color theme="1"/>
        <rFont val="Century Gothic"/>
      </rPr>
      <t xml:space="preserve">Registre la </t>
    </r>
    <r>
      <rPr>
        <b/>
        <sz val="9"/>
        <color theme="1"/>
        <rFont val="Century Gothic"/>
      </rPr>
      <t xml:space="preserve">fecha final </t>
    </r>
    <r>
      <rPr>
        <sz val="9"/>
        <color theme="1"/>
        <rFont val="Century Gothic"/>
      </rPr>
      <t>de cumplimiento de la Acción de Mejora (DD/MM/AA)</t>
    </r>
  </si>
  <si>
    <t>PROFESIONAL EN CONTABILIDAD</t>
  </si>
  <si>
    <t>PROFESIONAL EN GERENCIA DE SISTEMAS DE INFORMACIÓN EN SALUD</t>
  </si>
  <si>
    <t>PROFESIONAL EN SEGURIDAD SALUD EN EL TRABAJO  MEDIO AMBIENTE</t>
  </si>
  <si>
    <t>FORMULACIÓN</t>
  </si>
  <si>
    <t>PSICÓLOGO(A) CLÍNICO(A)</t>
  </si>
  <si>
    <t>NOMBRE DEL INDICADOR
(Indicador(es) por oportunidad de mejora)</t>
  </si>
  <si>
    <r>
      <rPr>
        <sz val="9"/>
        <color theme="1"/>
        <rFont val="Century Gothic"/>
      </rPr>
      <t xml:space="preserve">Registre el o los indicador(es) que permitirá evaluar el impacto en el mejoramiento del hallazgo u oportunidad de mejoramiento
El indicador se define para la oportunidad de mejoramiento, NO para cada acción o tarea del plan
</t>
    </r>
    <r>
      <rPr>
        <b/>
        <sz val="9"/>
        <color theme="1"/>
        <rFont val="Century Gothic"/>
      </rPr>
      <t>Registre nombre del indicador, variables, y frecuencia de medición</t>
    </r>
    <r>
      <rPr>
        <sz val="9"/>
        <color theme="1"/>
        <rFont val="Century Gothic"/>
      </rPr>
      <t>. Ej.: Proporción de servidores capacitados en triage = Total servidores capacitados / Total servidores a capacitar, medición semestral</t>
    </r>
  </si>
  <si>
    <t>QUIMICO FARMACEUTICO ASISTENCIAL</t>
  </si>
  <si>
    <t>REGENTE DE FARMACIA</t>
  </si>
  <si>
    <t>SEGUIMIENTO 1</t>
  </si>
  <si>
    <t>TECNOLOGA EN GESTION DOCUMENTAL</t>
  </si>
  <si>
    <t>TECNOLOGA EN TESORERIA</t>
  </si>
  <si>
    <t>SEGUIMIENTO 2</t>
  </si>
  <si>
    <t>TECNÓLOGO EN AYUDAS DIAGNÓSTICAS</t>
  </si>
  <si>
    <t>LÍNEA DE BASE DEL INDICADOR</t>
  </si>
  <si>
    <t>Resultado del indicador al momento de formular el plan</t>
  </si>
  <si>
    <t>SEGUIMIENTO 3</t>
  </si>
  <si>
    <t>SEGUIMIENTO 4</t>
  </si>
  <si>
    <t>TECNÓLOGO EN COMPRAS E INVENTARIOS</t>
  </si>
  <si>
    <t>SEGUIMIENTO 5</t>
  </si>
  <si>
    <t>META DEL INDICADOR</t>
  </si>
  <si>
    <t>TECNÓLOGO EN COSTOS Y PRESUPUESTO</t>
  </si>
  <si>
    <t>Resultado esperado al implementar el plan (no necesariamente será igual a la meta institucional para el indicador)</t>
  </si>
  <si>
    <t>SEGUIMIENTO 6</t>
  </si>
  <si>
    <t>TECNÓLOGO EN SISTEMAS</t>
  </si>
  <si>
    <t>SEGUIMIENTO 7</t>
  </si>
  <si>
    <t>TECNÓLOGO(A) ADMINISTRATIVO(A) Y CONTABLE</t>
  </si>
  <si>
    <t>TECNÓLOGO(A) BIOMEDICO(A)</t>
  </si>
  <si>
    <t>SEGUIMIENTO 8</t>
  </si>
  <si>
    <t>INSTRUCCIONES PARA EL SEGUIMIENTO AL PLAN DE MEJORAMIENTO</t>
  </si>
  <si>
    <t>TERAPEUTA RESPIRATORIA</t>
  </si>
  <si>
    <t>SEGUIMIENTO 9</t>
  </si>
  <si>
    <t xml:space="preserve">TRABAJADOR(A) SOCIAL </t>
  </si>
  <si>
    <t>SEGUIMIENTO 10</t>
  </si>
  <si>
    <t>SEGUIMIENTO 11</t>
  </si>
  <si>
    <t>El formato cuenta con espacio para 12 seguimientos (1 por mes)</t>
  </si>
  <si>
    <t>SEGUIMIENTO 12</t>
  </si>
  <si>
    <t>CALIFICACIÓN OBTENIDA 2024</t>
  </si>
  <si>
    <t>FECHA DEL SEGUIMIENTO
(DD/MM/AA)</t>
  </si>
  <si>
    <t>Registre la fecha en que se realiza el seguimiento al plan, en formato DD/MM/AA
Ej: 30/06/2022</t>
  </si>
  <si>
    <t>PORCENTAJE DE AVANCE DE LA ACCIÓN</t>
  </si>
  <si>
    <r>
      <rPr>
        <sz val="9"/>
        <color theme="1"/>
        <rFont val="Century Gothic"/>
      </rPr>
      <t xml:space="preserve">Registre el nivel de avance porcentual de la acción
Recordar que se realiza </t>
    </r>
    <r>
      <rPr>
        <b/>
        <sz val="9"/>
        <color theme="1"/>
        <rFont val="Century Gothic"/>
      </rPr>
      <t>seguimiento a las tareas que ya deben estar cumplidas o que tiene producto definido para la fecha de corte evaluado</t>
    </r>
    <r>
      <rPr>
        <sz val="9"/>
        <color theme="1"/>
        <rFont val="Century Gothic"/>
      </rPr>
      <t>. Si la tarea no ha vencido, dejar en blanco esta celda
Para tareas o acciones con entrega de producto en varias fechas, se registrará como avance 100% si se cuenta con los productos completos la fecha del seguimiento (Ej.: si debo entregar informes trimestrales y a septiembre deben ir 3 informes, registro 100% si hay evidencia de los 3 informes)</t>
    </r>
  </si>
  <si>
    <t>RESULTADO DEL INDICADOR</t>
  </si>
  <si>
    <t>Resultado del Indicador cuando se tenga dato, según periodicidad de medición del mismo</t>
  </si>
  <si>
    <t>COMENTARIOS</t>
  </si>
  <si>
    <t>Descripción cualitativa de los avances de la acción y/o justificación de la reprogramación de la misma</t>
  </si>
  <si>
    <t>FECHA REPROGRAMACIÓN DE LA ACCIÓN NO CUMPLIDA
(DD/MM/AA)</t>
  </si>
  <si>
    <t>Establezca la nueva fecha de cumplimiento de la acción no cerrada (DD/MM/AA)
Esta fecha (reprogramación) no debe ser mayor a 3 meses contados a partir de la fecha inicial de cumplimiento definida, EXCEPTO CASOS JUSTIFICADOS</t>
  </si>
  <si>
    <r>
      <rPr>
        <b/>
        <sz val="9"/>
        <color theme="0"/>
        <rFont val="Century Gothic"/>
      </rPr>
      <t xml:space="preserve">NOMBRE DE LA AUDITORÍA O DE LA ACTIVIDAD
</t>
    </r>
    <r>
      <rPr>
        <sz val="9"/>
        <color theme="0"/>
        <rFont val="Century Gothic"/>
      </rPr>
      <t>(Fuente)</t>
    </r>
  </si>
  <si>
    <r>
      <rPr>
        <b/>
        <sz val="9"/>
        <color theme="0"/>
        <rFont val="Century Gothic"/>
      </rPr>
      <t xml:space="preserve">FECHA DE RECIBO DEL INFORME FINAL DE AUDITORÍA
</t>
    </r>
    <r>
      <rPr>
        <sz val="9"/>
        <color theme="0"/>
        <rFont val="Century Gothic"/>
      </rPr>
      <t>(DD/MM/AA)</t>
    </r>
  </si>
  <si>
    <r>
      <rPr>
        <b/>
        <sz val="9"/>
        <color theme="0"/>
        <rFont val="Century Gothic"/>
      </rPr>
      <t xml:space="preserve">FECHA DE FORMULACIÓN DE LA ACCIÓN DE MEJORA
</t>
    </r>
    <r>
      <rPr>
        <sz val="9"/>
        <color theme="0"/>
        <rFont val="Century Gothic"/>
      </rPr>
      <t>(DD/MM/AA)</t>
    </r>
  </si>
  <si>
    <r>
      <rPr>
        <b/>
        <sz val="9"/>
        <color theme="0"/>
        <rFont val="Century Gothic"/>
      </rPr>
      <t xml:space="preserve">RESPONSABLE EJECUCIÓN DE LA ACCIÓN DE MEJORA
</t>
    </r>
    <r>
      <rPr>
        <sz val="9"/>
        <color theme="0"/>
        <rFont val="Century Gothic"/>
      </rPr>
      <t>(Cargo)</t>
    </r>
  </si>
  <si>
    <r>
      <rPr>
        <b/>
        <sz val="9"/>
        <color theme="0"/>
        <rFont val="Century Gothic"/>
      </rPr>
      <t xml:space="preserve">FECHA DE CUMPLIMIENTO DE LA ACCIÓN DE MEJORA
</t>
    </r>
    <r>
      <rPr>
        <sz val="9"/>
        <color theme="0"/>
        <rFont val="Century Gothic"/>
      </rPr>
      <t>(DD/MM/AA)</t>
    </r>
  </si>
  <si>
    <r>
      <rPr>
        <b/>
        <sz val="9"/>
        <color theme="0"/>
        <rFont val="Century Gothic"/>
      </rPr>
      <t xml:space="preserve">FECHA DEL SEGUIMIENTO
</t>
    </r>
    <r>
      <rPr>
        <sz val="9"/>
        <color theme="0"/>
        <rFont val="Century Gothic"/>
      </rPr>
      <t>(DD/MM/AA)</t>
    </r>
  </si>
  <si>
    <r>
      <rPr>
        <b/>
        <sz val="9"/>
        <color theme="0"/>
        <rFont val="Century Gothic"/>
      </rPr>
      <t xml:space="preserve">FECHA REPROGRAMACIÓN DE LA ACCIÓN NO CUMPLIDA
</t>
    </r>
    <r>
      <rPr>
        <sz val="9"/>
        <color theme="0"/>
        <rFont val="Century Gothic"/>
      </rPr>
      <t>(DD/MM/AA)</t>
    </r>
  </si>
  <si>
    <r>
      <rPr>
        <b/>
        <sz val="9"/>
        <color theme="1"/>
        <rFont val="Century Gothic"/>
      </rPr>
      <t xml:space="preserve">FECHA DEL SEGUIMIENTO
</t>
    </r>
    <r>
      <rPr>
        <sz val="9"/>
        <color theme="1"/>
        <rFont val="Century Gothic"/>
      </rPr>
      <t>(DD/MM/AA)</t>
    </r>
  </si>
  <si>
    <t>PORCENTAJE DE AVANCE
DE LA ACCIÓN</t>
  </si>
  <si>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</si>
  <si>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</si>
  <si>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</si>
  <si>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</si>
  <si>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</si>
  <si>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</si>
  <si>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</si>
  <si>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</si>
  <si>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</si>
  <si>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</si>
  <si>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r>
      <rPr>
        <b/>
        <sz val="9"/>
        <color theme="0"/>
        <rFont val="Century Gothic"/>
      </rPr>
      <t xml:space="preserve">NOMBRE DE LA AUDITORÍA O DE LA ACTIVIDAD
</t>
    </r>
    <r>
      <rPr>
        <sz val="9"/>
        <color theme="0"/>
        <rFont val="Century Gothic"/>
      </rPr>
      <t>(Fuente)</t>
    </r>
  </si>
  <si>
    <r>
      <rPr>
        <b/>
        <sz val="9"/>
        <color theme="0"/>
        <rFont val="Century Gothic"/>
      </rPr>
      <t xml:space="preserve">FECHA DE RECIBO DEL INFORME FINAL DE AUDITORÍA
</t>
    </r>
    <r>
      <rPr>
        <sz val="9"/>
        <color theme="0"/>
        <rFont val="Century Gothic"/>
      </rPr>
      <t>(DD/MM/AA)</t>
    </r>
  </si>
  <si>
    <r>
      <rPr>
        <b/>
        <sz val="9"/>
        <color theme="0"/>
        <rFont val="Century Gothic"/>
      </rPr>
      <t xml:space="preserve">FECHA DE FORMULACIÓN DE LA ACCIÓN DE MEJORA
</t>
    </r>
    <r>
      <rPr>
        <sz val="9"/>
        <color theme="0"/>
        <rFont val="Century Gothic"/>
      </rPr>
      <t>(DD/MM/AA)</t>
    </r>
  </si>
  <si>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</si>
  <si>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</si>
  <si>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</si>
  <si>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</si>
  <si>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r>
      <rPr>
        <b/>
        <sz val="9"/>
        <color theme="0"/>
        <rFont val="Century Gothic"/>
      </rPr>
      <t xml:space="preserve">RESPONSABLE EJECUCIÓN DE LA ACCIÓN DE MEJORA
</t>
    </r>
    <r>
      <rPr>
        <sz val="9"/>
        <color theme="0"/>
        <rFont val="Century Gothic"/>
      </rPr>
      <t>(Cargo)</t>
    </r>
  </si>
  <si>
    <r>
      <rPr>
        <b/>
        <sz val="9"/>
        <color theme="0"/>
        <rFont val="Century Gothic"/>
      </rPr>
      <t xml:space="preserve">FECHA DE CUMPLIMIENTO DE LA ACCIÓN DE MEJORA
</t>
    </r>
    <r>
      <rPr>
        <sz val="9"/>
        <color theme="0"/>
        <rFont val="Century Gothic"/>
      </rPr>
      <t>(DD/MM/AA)</t>
    </r>
  </si>
  <si>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</si>
  <si>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</si>
  <si>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</si>
  <si>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</si>
  <si>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r>
      <rPr>
        <b/>
        <sz val="9"/>
        <color theme="0"/>
        <rFont val="Century Gothic"/>
      </rPr>
      <t xml:space="preserve">FECHA DEL SEGUIMIENTO
</t>
    </r>
    <r>
      <rPr>
        <sz val="9"/>
        <color theme="0"/>
        <rFont val="Century Gothic"/>
      </rPr>
      <t>(DD/MM/AA)</t>
    </r>
  </si>
  <si>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</si>
  <si>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</si>
  <si>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r>
      <rPr>
        <b/>
        <sz val="9"/>
        <color theme="0"/>
        <rFont val="Century Gothic"/>
      </rPr>
      <t xml:space="preserve">FECHA REPROGRAMACIÓN DE LA ACCIÓN NO CUMPLIDA
</t>
    </r>
    <r>
      <rPr>
        <sz val="9"/>
        <color theme="0"/>
        <rFont val="Century Gothic"/>
      </rPr>
      <t>(DD/MM/AA)</t>
    </r>
  </si>
  <si>
    <r>
      <rPr>
        <b/>
        <sz val="9"/>
        <color theme="1"/>
        <rFont val="Century Gothic"/>
      </rPr>
      <t xml:space="preserve">FECHA DEL SEGUIMIENTO
</t>
    </r>
    <r>
      <rPr>
        <sz val="9"/>
        <color theme="1"/>
        <rFont val="Century Gothic"/>
      </rPr>
      <t>(DD/MM/AA)</t>
    </r>
  </si>
  <si>
    <r>
      <rPr>
        <b/>
        <sz val="9"/>
        <color theme="1"/>
        <rFont val="Century Gothic"/>
      </rPr>
      <t xml:space="preserve">FECHA REPROGRAMACIÓN DE LA ACCIÓN NO CUMPLIDA
</t>
    </r>
    <r>
      <rPr>
        <sz val="9"/>
        <color theme="1"/>
        <rFont val="Century Gothic"/>
      </rPr>
      <t>(DD/MM/AA)</t>
    </r>
  </si>
  <si>
    <t>CALIFICACIÓN OBTENIDA 2025</t>
  </si>
  <si>
    <t>CALIFICACIÓN OBTENIDA 2026</t>
  </si>
  <si>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</si>
  <si>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</si>
  <si>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r>
      <rPr>
        <b/>
        <sz val="9"/>
        <color theme="1"/>
        <rFont val="Century Gothic"/>
      </rPr>
      <t xml:space="preserve">FECHA REPROGRAMACIÓN DE LA ACCIÓN NO CUMPLIDA
</t>
    </r>
    <r>
      <rPr>
        <sz val="9"/>
        <color theme="1"/>
        <rFont val="Century Gothic"/>
      </rPr>
      <t>(DD/MM/AA)</t>
    </r>
  </si>
  <si>
    <t>Evaluación a las IPS complementarias con servicios de 
urgencias en la adherencia al protocolo de atención en salud 
a las personas víctimas de violencia sexual- Resolución 459 
de 2012.</t>
  </si>
  <si>
    <r>
      <rPr>
        <b/>
        <sz val="9"/>
        <color theme="1"/>
        <rFont val="Century Gothic"/>
      </rPr>
      <t xml:space="preserve">FECHA DEL SEGUIMIENTO
</t>
    </r>
    <r>
      <rPr>
        <sz val="9"/>
        <color theme="1"/>
        <rFont val="Century Gothic"/>
      </rPr>
      <t>(DD/MM/AA)</t>
    </r>
  </si>
  <si>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</si>
  <si>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</si>
  <si>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t xml:space="preserve">No se registra el examen clínico mental completo en la atención en salud a las personas víctimas de violencia sexual </t>
  </si>
  <si>
    <r>
      <rPr>
        <b/>
        <sz val="9"/>
        <color theme="1"/>
        <rFont val="Century Gothic"/>
      </rPr>
      <t xml:space="preserve">FECHA REPROGRAMACIÓN DE LA ACCIÓN NO CUMPLIDA
</t>
    </r>
    <r>
      <rPr>
        <sz val="9"/>
        <color theme="1"/>
        <rFont val="Century Gothic"/>
      </rPr>
      <t>(DD/MM/AA)</t>
    </r>
  </si>
  <si>
    <t>Falta de adhrencia al adherencia al protocolo de atención en salud 
a las personas víctimas de violencia sexual en su componente de registros clínicos y soportes de la atención.</t>
  </si>
  <si>
    <r>
      <rPr>
        <b/>
        <sz val="9"/>
        <color theme="1"/>
        <rFont val="Century Gothic"/>
      </rPr>
      <t xml:space="preserve">FECHA DEL SEGUIMIENTO
</t>
    </r>
    <r>
      <rPr>
        <sz val="9"/>
        <color theme="1"/>
        <rFont val="Century Gothic"/>
      </rPr>
      <t>(DD/MM/AA)</t>
    </r>
  </si>
  <si>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</si>
  <si>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</si>
  <si>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t>Correctiva</t>
  </si>
  <si>
    <t>Crear módulo de registro obligatorio en historia clínica para registrar el examen clínico mental.</t>
  </si>
  <si>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</si>
  <si>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</si>
  <si>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t>Módulo implementado en historia clínica electrónica</t>
  </si>
  <si>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</si>
  <si>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</si>
  <si>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t>No aplica</t>
  </si>
  <si>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</si>
  <si>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</si>
  <si>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</si>
  <si>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</si>
  <si>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</si>
  <si>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</si>
  <si>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r>
      <rPr>
        <b/>
        <sz val="9"/>
        <color theme="1"/>
        <rFont val="Century Gothic"/>
      </rPr>
      <t xml:space="preserve">FECHA REPROGRAMACIÓN DE LA ACCIÓN NO CUMPLIDA
</t>
    </r>
    <r>
      <rPr>
        <sz val="9"/>
        <color theme="1"/>
        <rFont val="Century Gothic"/>
      </rPr>
      <t>(DD/MM/AA)</t>
    </r>
  </si>
  <si>
    <t>Seguimiento a la implementación del Programa de prevención, vigilancia y control de IAAS y RAM en la Hospital Infantil Concejo de Medellín-CHICM</t>
  </si>
  <si>
    <t>En la institución no se cuenta con el programa de Prevención, vigilancia y control de IAAS y RAM conforme con la Resolución 2471 de 2022, documentado.</t>
  </si>
  <si>
    <t>Rotación alta del personal a cargo del área de planeación y seguridad.</t>
  </si>
  <si>
    <t>Definir el Programa de Prevención, vigilancia y control de IAAS y RAM conforme con la Resolución 2471 de 2022</t>
  </si>
  <si>
    <t>Programa de de Prevención, vigilancia y control de IAAS y RAM documentado según estructura documental de la institución.</t>
  </si>
  <si>
    <t xml:space="preserve">Proporción de documentación del programa  de Prevención, vigilancia y control de IAAS y RAM </t>
  </si>
  <si>
    <t xml:space="preserve"> No se registra la consejería y consentimiento informado para la prueba VIH en la atención en salud a las personas víctimas de violencia sexual </t>
  </si>
  <si>
    <t>30-sept-24</t>
  </si>
  <si>
    <t>Crear módulo de registro obligatorio en historia clínica para registrar la consejería y consentimeinto informadopara la prueba de VIH.</t>
  </si>
  <si>
    <t>Actualmente en contrucción la actualización del programa de IAAS.</t>
  </si>
  <si>
    <t>RESUMEN ACTIVIDADES PLANES DE MEJORA TRIMESTTRE II</t>
  </si>
  <si>
    <t>RESUMEN ACTIVIDADES PLANES DE MEJORA TRIMESTTRE III</t>
  </si>
  <si>
    <t>PCI: 682,5 AVANZADO
HM: 470 AVANZADO</t>
  </si>
  <si>
    <t>RESUMEN ACTIVIDADES PLANES DE MEJORA TRIMESTTRE IV</t>
  </si>
  <si>
    <t>RESUMEN ACTIVIDADES PLANES DE MEJORA  2026 TRIMESTTRE I</t>
  </si>
  <si>
    <t>Los resultados de las pruebas rápidas no son registrados e interpretados en la historia clínica electrónica dentro de las 2 horas siguientes a la toma de
la muestra.</t>
  </si>
  <si>
    <t>PCI: 617 AVANZADO
HM: 350 MEDIO</t>
  </si>
  <si>
    <t>Inlcuir en el DT-02-ACA-AUR-002 DOCUMENTO TÉCNICO PARA ATENCIÓN A VICTIMAS DE VIOLENCIA la oportunidad e indicadores para medir la misma, en cuanto al tiempo para la interpretación de resultados de pruebas rápidas por parte del equipo médico, buscando cumplir la meta establecida por el protocolo a nivel nacional.</t>
  </si>
  <si>
    <t>Documento técnico ajustado, actualizado , publicado en DRIVE institucional y con soporte de difusión</t>
  </si>
  <si>
    <t>ITEMS</t>
  </si>
  <si>
    <t>AUDITORIAS EXTERNAS</t>
  </si>
  <si>
    <t>En la institución no se cuenta con protocolos sobre prevención de ITS-AC, ITU-AS, NAV, prevención de ISO, y gestión de residuos hospitalarios, documentados.</t>
  </si>
  <si>
    <t>Número actividades</t>
  </si>
  <si>
    <t>Dificultad para asignación de tiempo para desarrollo de documentos del área.</t>
  </si>
  <si>
    <t>Actividades cerradas</t>
  </si>
  <si>
    <t>Actividades en proceso</t>
  </si>
  <si>
    <t>Actividades cerradas II tirimestre</t>
  </si>
  <si>
    <t xml:space="preserve">Implementar directrices correspondientes a la prevención de ITS-AC, ITU-AS, NAV, prevención de ISO, </t>
  </si>
  <si>
    <t>ACTIVIDADES PENDIENTES</t>
  </si>
  <si>
    <t xml:space="preserve">Procedimiento técnico de prevención de ITS-AC
Procedimiento técnico deprevención ITU-AS
Procedimiento técnico de prevención NAV
Procedimiento técnico de prevención de ISO
</t>
  </si>
  <si>
    <t xml:space="preserve">Proporción de documentación del procedimiento técnico requerido </t>
  </si>
  <si>
    <t>Actividades cerradas III tirimestre</t>
  </si>
  <si>
    <t>En proceso de actualizacion documental - Natalia Ramirez - Astrid Vasquez</t>
  </si>
  <si>
    <t>TOTAL</t>
  </si>
  <si>
    <t>Se soporta la actualizacion de los procedimientos ITS-AC, ITU-AS, NAV</t>
  </si>
  <si>
    <t>El resultado de la prueba rápida para Hepatitis C supera los 30 minutos entre la ejecución y la lectura</t>
  </si>
  <si>
    <t>Inlcuir en el DT-02-ACA-AUR-002 DOCUMENTO TÉCNICO PARA ATENCIÓN A VICTIMAS DE VIOLENCIA la oportunidad e indicadores para medir la misma, en cuanto al tiempo para la interpretación de resultados de Hepatitis C por parte del equipo médico, buscando cumplir la meta establecida por el protocolo a nivel nacional.</t>
  </si>
  <si>
    <t>Actividades cerradas IV tirimestre</t>
  </si>
  <si>
    <t>ACTIVDADES PENDIENTES</t>
  </si>
  <si>
    <t>No se registra o evidencia el consentimiento informado por parte de la usuaria(o) con su respectiva firma, antes de
comenzar la toma de muestras medico legales.</t>
  </si>
  <si>
    <t>No se encuentra documentado el proceso de gestión de residuos hospitalarios.</t>
  </si>
  <si>
    <t>Documentar, publicar y difundir formato de consentimiento informado para la toma de muestras médico legales.</t>
  </si>
  <si>
    <t>Hubo cambio de norma y se requería actualizar el resto del documento. Se contó con asesoría de la ARL y eso implicó esperar la fecha pactada para actualización.</t>
  </si>
  <si>
    <t>Formato de consentimiento informado para la toma de muestras médico legales, implementado, publicado en DRVE institucional y con soportes de difusión.</t>
  </si>
  <si>
    <t>Documento del proceso de  gestión de residuos hospitalarios.</t>
  </si>
  <si>
    <t>PGIRASA</t>
  </si>
  <si>
    <t xml:space="preserve">Proporción de documentación del PGIRASA </t>
  </si>
  <si>
    <t>24/10/2024</t>
  </si>
  <si>
    <t>se actualizo el PGIRASA, el cual esta validado por el área de Calidad (se anexa)</t>
  </si>
  <si>
    <t>No se registra en la historia clínica el aseguramiento y la remisión de las pruebas de cadena de custodia por parte del personal de enfermería.</t>
  </si>
  <si>
    <t>Crear módulo de registro obligatorio en historia clínica para registrar el seguramiento y la remisión de la cadena de custodia.</t>
  </si>
  <si>
    <t>Monitoreo a la red de prestadores de servicios de salud (COOSALUD)</t>
  </si>
  <si>
    <t>No se tiene establecido la socialización sistemática de los hallagos de auditorías externas relacionadas con PCI-PROA e HM.</t>
  </si>
  <si>
    <t>Planeación no adecuada del desarrollo de los comités y sus contenidos relevantes.</t>
  </si>
  <si>
    <t>Coyuntural</t>
  </si>
  <si>
    <t>Socializar hallazgos identificados durante diligenciamiento asistido de la herramienta de autoevaluación de PCI e HM conjunto con la referente de PCI de la SSSA, en próximo comité de infecciones.</t>
  </si>
  <si>
    <t xml:space="preserve">Acta de reunión de comité que incluye la socialización de los hallagos de auditorías externas relacionadas con PCI-PROA e HM. </t>
  </si>
  <si>
    <t>Proporción de cumplimiento de la socialización de halalzgos sistemática en comités relacionados.</t>
  </si>
  <si>
    <t>5-sept-24</t>
  </si>
  <si>
    <t>Se presenta acta del comité realizado en el mes de julio de 2024 la cual estar anexada archivo de sorportes: tema tratatado el numeral 5.</t>
  </si>
  <si>
    <t>Fortalecimiento del programa Nacional de prevención y manejo de IRA-EDA (Mpio de Medellín)</t>
  </si>
  <si>
    <t>No se registra la aplicación de la profilaxis para ITS, vacuna de HB, Gammaglobulina, suministro de anticoncepción de emergencia en victimas que consultaron durante las primeras 72 horas de ocurrida la agresión sexual.</t>
  </si>
  <si>
    <t>Fortalecer el registro de la aplicación de la profilaxis para ITS, vacuna de HB, Gammaglobulina, en victimas que consultaron durante las primeras 72 horas de ocurrida la agresión sexual.</t>
  </si>
  <si>
    <t>Actividad de formación en el protocolo de profilaxis posexposición en fucníon de evento de violencia sexual.</t>
  </si>
  <si>
    <t>AUDITORIA DE CALIDAD EN LA PRESTACIÓN (SALUD TOTAL)</t>
  </si>
  <si>
    <t>El plan de trabajo del comité de prevención de IAAS y RAM e HM no contempla actividades derivadas de los hallazgos obtenidos en auditorías externas previas.</t>
  </si>
  <si>
    <t xml:space="preserve">No se consideró modificar el plan de trabajo en función de  los hallazgos obtenidos en auditorías externas previas. </t>
  </si>
  <si>
    <t>Actualizar plan de trabajo incluyendo actividades derivadas de las oportunidades de mejora identificadas durante el diligenciamiento asistido de las herramientas de PCI e HM</t>
  </si>
  <si>
    <t>Plan de trabajo del comité de prevención de IAAS y RAM e HM modificado y que incluya actividades relacionadas con los hallazgos obtenidos en auditorías externas.</t>
  </si>
  <si>
    <t xml:space="preserve">Proporción de cumplimiento de la modificación del plan de trabajo del comité prevención de IAAS y RAM e HM  </t>
  </si>
  <si>
    <t>Creación del plan de trabajo del Comité de prevención de IAAS y RAM. El soporte recibido no corresponde a la actividad.</t>
  </si>
  <si>
    <t>Cierre de actividad.</t>
  </si>
  <si>
    <t>No se registra en la historia clínica si se le entregó a la victima el tratamiento para continuar con la profilaxis de VIH
durante 30 días.</t>
  </si>
  <si>
    <t>Crear módulo de registro obligatorio en historia clínica de enfermería para registrar la entrega  de tratamiento para el hogar.</t>
  </si>
  <si>
    <t>ASISTENCIA TECNICA NACER</t>
  </si>
  <si>
    <t>Las fichas técnicas de los indicadores se encuentran incompletas y no actualizadas respecto a los lineamientos propuestos en la Resolución 2471 de 2022.</t>
  </si>
  <si>
    <t>No se realizó de manera oportuna la actualización de las fichas técnicas de indicadores relacionadas con PCI-RAM e HM.</t>
  </si>
  <si>
    <t>Realizar y/o actualizar fichas de indicadores de IAAS y de supervisión.</t>
  </si>
  <si>
    <t>Fichas técnicas de indicadores PC, RAM e HM actualizadas a la Resolución 2471 de 2022.</t>
  </si>
  <si>
    <t>Proporción de fichas técnicas de indicadoresa actualizadas con base a la Resolución 2471 de 2022</t>
  </si>
  <si>
    <t>No se registra la atención especializada en salud mental durante la primera consulta por psicología o psiquiatría.</t>
  </si>
  <si>
    <t>Fortalecer la disponibilidad de talento humano para la atención oportuna en salud mental de la víctima de violencia sexual.</t>
  </si>
  <si>
    <t>Atención inicial del paciente por parte de personal de psicolpgía o psiquiatría, evidenciado en historia clínica.</t>
  </si>
  <si>
    <t>lan operativo para el fortalecimiento de la implementación de la Estrategia Atención Integrada a las Enfermedades Prevalentes de la Infancia "AIEPI" en la ciudad de Medellín.</t>
  </si>
  <si>
    <t>Inmediato</t>
  </si>
  <si>
    <t>Supervisión del Acceso a la prestación de servicios de salud en el Distrito de Medellín (CES)</t>
  </si>
  <si>
    <t>No se registran en la historia clínica las acciones correspondientes al seguimiento de manera precisa e indicando el tiempo total de seguimiento.</t>
  </si>
  <si>
    <t>Crear módulo de registro obligatorio en historia clínica para registrar la dinámica de seguimiento del paciente víctima de violencia sexual.</t>
  </si>
  <si>
    <t xml:space="preserve">El documento de precauciones asociadas a la transmisión (aislamiento hospitalario) no se encuentra actualizada </t>
  </si>
  <si>
    <t>La actuliazación de los documentos se ha visto interrumpidad por la rotacion del personal ineherente al proceso</t>
  </si>
  <si>
    <t>Actualizar documento de precauciones asociadas a la transmisión (aislamiento hospitalario)</t>
  </si>
  <si>
    <t>Documento actualizado de precauciones asociadas a la trasmisión (aislamiento hospitalario)</t>
  </si>
  <si>
    <t>N/A</t>
  </si>
  <si>
    <t>Ducumento en espera de codificación y gestión de habladores de aislamiento según agente patogeno.</t>
  </si>
  <si>
    <t>Se anexa sooporte de correo al area de calidad para su codificacion</t>
  </si>
  <si>
    <t>SUPERVISION CONTRATO 0540-2021 CON POSITIVA ARL - CAL ENE</t>
  </si>
  <si>
    <t>Auditoría servicio de gestión pretransfusional CARDIOVID</t>
  </si>
  <si>
    <t>Se evidencia que el servicio de gestión pretransfusional no cuenta actualmente con la implementación de un programa de control de calidad externo para las pruebas  realizadas.</t>
  </si>
  <si>
    <t xml:space="preserve">No se cuenta con los recursos para contratar un programa de control de calidad externo. </t>
  </si>
  <si>
    <t>No se ecuentra con la actualizacion de  rótulos de aislamientos conforme al documento de precauciones asociadas a la transmisión.</t>
  </si>
  <si>
    <t>La falta de recursos economicos</t>
  </si>
  <si>
    <t>Realizar inscripción ante el INS para ser sujeto de evaluación por parte de dicha entidad, conforme a la oferta actual de apoyo a la evaluación de los servicios pre transfusionales y bancos de sangre.</t>
  </si>
  <si>
    <t>Control de calidad externo implementado y soportado por informe por parte del INS.</t>
  </si>
  <si>
    <t>Dotar rótulos de aislamientos conforme con la actualización del documento de precauciones asociadas a la transmisión.</t>
  </si>
  <si>
    <t xml:space="preserve">Adquisicion de rotulos actualizados </t>
  </si>
  <si>
    <t>INVIMA</t>
  </si>
  <si>
    <t>Se anexa sooporte de correo al area de calidad para su codificacion y en proceso de cotizacion</t>
  </si>
  <si>
    <t>REVISORIA AMBIENTAL</t>
  </si>
  <si>
    <t xml:space="preserve"> El servicio cuenta con agitador de plaquetas; sin embargo, no dispone de un sistema  de monitoreo de temperatura con alarma audible que garantice el control continuo del  rango de 20–24 °C, incumpliendo los requisitos normativos para el almacenamiento de  componentes sanguíneos. </t>
  </si>
  <si>
    <t>Con relación a la frecuencia de la aplicación institucional de plaquetas y teniendo en cuenta que se administran una vez ingresan a la misma, no se ha requerido la agitación de las misma y por lo tanto, no se consideró realizar un control estricto a este procedimiento. En caso de requerirse la agitación de plaquetas, se realizará control estricto de los cambios de temperatura en el servicio mediante observación visual del termohigrómetro con el fin de realizar el cierre de brechas pertinente.</t>
  </si>
  <si>
    <t>Control estricto de los cambios de temperatura en el servicio mediante observación visual del termohigrómetro del servicio y registro de sus variables ante la necesidad de agitación de plaquetas.</t>
  </si>
  <si>
    <t>Registro de variables de temperatura que muestren brechas que pudieran afectar las plaquetas.</t>
  </si>
  <si>
    <t>Falta de capacitacion en cursos virtuales de la OPS para garantizar idoneidad, inicialmente (Limpieza y desinfección ambiental en los establecimientos de salud, curso básico de prevención y control de infecciones multiresistentes)</t>
  </si>
  <si>
    <t xml:space="preserve">La falta de  disponiblidad de tiempo, capacidad econnomia y estar pendiente de las ofertas ofrecidas por las entidada educativas </t>
  </si>
  <si>
    <t>Realizar cursos virtuales de la OPS para garantizar idoneidad, inicialmente (Limpieza y desinfección ambiental en los establecimientos de salud, curso básico de prevención y control de infecciones multiresistentes)</t>
  </si>
  <si>
    <t>Certificación de  la realizacion de los curso virtuales especificamente en prevención y control de infecciones multiresistentes</t>
  </si>
  <si>
    <t>% DE CUMPLIMIENTO</t>
  </si>
  <si>
    <t>Se soporta diploma de curso virtual espedido por la OPS</t>
  </si>
  <si>
    <t>REVISORIO CONTABLE</t>
  </si>
  <si>
    <t>AUDTORIA CALIDAD SAVIA</t>
  </si>
  <si>
    <t>Se evidenció que la nevera destinada al almacenamiento de componentes  sanguíneos se encuentra configurada en un rango de 2 a 8 °C. No obstante, de  acuerdo con la normatividad vigente, este tipo de almacenamiento debe mantenerse entre 1 y 6 °C, con sistema de alarma ajustado a dicho rango.</t>
  </si>
  <si>
    <t>Se desconocía que de  acuerdo con la normatividad vigente para el almacenamiento de hemocomponentes la temperatura debe mantenerse entre 1 y 6 °C, con sistema de alarma ajustado a dicho rango.</t>
  </si>
  <si>
    <t xml:space="preserve">Solicitar el ajuste del sistema de alarma de la nevera para el almacenamiento de hemocomponentes con el fin de garantizar que se notique ante temperaturas entre 1 y 6 °C </t>
  </si>
  <si>
    <t>% TOTAL REALIZADO Y PENDIENTE</t>
  </si>
  <si>
    <t>Sistema de alarma ajustado para notificar temperaturas entre 1 y 6°C.</t>
  </si>
  <si>
    <t>RUTA PEDIATRICA</t>
  </si>
  <si>
    <t>No se cuenta con un Estrategia Multimodal de higiene de manos, que incluya  informe final de estudio de tolerabilidad, calificación de criterios de liderazgo, y análisis de indicadores de monitoreo directo e indirecto de la higiene de manos ( adherencia a la higiene de manos y consumo )</t>
  </si>
  <si>
    <t xml:space="preserve">El alto volumen de generación de información y poco personal en el area </t>
  </si>
  <si>
    <t>Estrategia Multimodal de higiene de manos: Enviar informe final de estudio de tolerabilidad, calificación de criterios de liderazgo, y análisis de indicadores de monitoreo directo e indirecto de la higiene de manos ( adherencia a la higiene de manos y consumo )</t>
  </si>
  <si>
    <t>Informe de la estrategia multimodal de higiene de manos</t>
  </si>
  <si>
    <t>Se cuenta con resultados y finalización de estrategía , pendiente generación de informe.</t>
  </si>
  <si>
    <t>Se cierra actividad.  se anexa informe de lavado de manos</t>
  </si>
  <si>
    <t>Se evidenció almacenamiento conjunto de unidades de componentes sanguíneos vigentes con unidades vencidas o no aptas para uso, sin una adecuada segregación física. Esta situación incrementa el riesgo de uso accidental y afecta la seguridad del proceso transfusional, constituyendo un incumplimiento de las buenas prácticas de almacenamiento.</t>
  </si>
  <si>
    <t>No se conocía el proceso correcto para el desecho de hemocomponentes y se asumía que se requería mantener la cadena de frío.</t>
  </si>
  <si>
    <t>Implementar una caneca color roja para el descarte exclusivo de hemocomponentes vencidos.</t>
  </si>
  <si>
    <t>Caneca color roja para el descarte exclusivo de hemocomponentes vencidos en el servicio, debidamente rotulada.</t>
  </si>
  <si>
    <t>Auditoría Riesgo en Salud 2025 (kreston)</t>
  </si>
  <si>
    <t>RESUMEN ACTIVIDADES PLANES DE MEJORA  TRIMESTRE I</t>
  </si>
  <si>
    <t>No se cuenta con un sistemas de soporte de decisión clínica sistematizada para formulación</t>
  </si>
  <si>
    <t>No se habia detectado la necesidad</t>
  </si>
  <si>
    <t>Preventiva</t>
  </si>
  <si>
    <t>Contar con un sistemas de soporte de decisión clínica sistematizada para formulación</t>
  </si>
  <si>
    <t>sistema de soporte de decision clinca sistetematizado</t>
  </si>
  <si>
    <t>AUDITORIA DE CALIDAD EN LA PRESTACIÓN ( SALUD TOTAL)</t>
  </si>
  <si>
    <t>No se ha concretado el desarrollo con el proveedor externo.</t>
  </si>
  <si>
    <t>Se evidenció inconsistencia en la clasificación de reactivos según fecha de vencimiento, encontrando un reactivo marcado como próximo a vencer sin cumplir el criterio definido, lo cual afecta la adecuada gestión de inventarios.</t>
  </si>
  <si>
    <t>29/02/2025</t>
  </si>
  <si>
    <t>Error humano de marcación.</t>
  </si>
  <si>
    <t>Se desarrolla módulo para justificación de orden de antibiótico restringido, alerta de ATB restringido, la forma para registro y soporte de la ronda PROA.</t>
  </si>
  <si>
    <t>Cambiar marcación por vencimiento d eacuerdo con los criterios institucionales.</t>
  </si>
  <si>
    <t>Reactivos debidamente marcados con criterios de vencimiento institucional</t>
  </si>
  <si>
    <t>Evaluación de la implementación de la Resolución 2350 de 2020 y</t>
  </si>
  <si>
    <t>PROA: 43,0 BÁSICO</t>
  </si>
  <si>
    <t>MINISTERIO DEL TRABAJO</t>
  </si>
  <si>
    <t>PROA: 35,0 BÁSICO</t>
  </si>
  <si>
    <t xml:space="preserve">En los formatos destinados al registro de signos vitales antes, durante y después de la transfusión, se evidencia que el campo correspondiente a reacciones  postransfusionales se deja en blanco. Se recomienda diligenciar este espacio indicando “ninguna” o mediante una línea de cierre, con el fin de evitar interpretaciones erróneas o posibles alteraciones posteriores del registro, fortaleciendo la trazabilidad y la seguridad del paciente. </t>
  </si>
  <si>
    <t>No se identificó la necesidad de registrar la no presentación de complicaciones en los formatos para este propósito.</t>
  </si>
  <si>
    <t>Adicionar al formato para registro de transfusión la siguiente indicación: "En caso de no presentarse complicaciones, por favor registre NINGUNA en el campo para este propósito".</t>
  </si>
  <si>
    <t xml:space="preserve"> formato para registro de transfusión diligenciado de manera completa, indicando la presentació o no de complicaciones.</t>
  </si>
  <si>
    <t>No se cuenta con acceso a base de datos WHONET que permita analizar y supervisar la calidad del dato respecto a los cultivos.</t>
  </si>
  <si>
    <t>Contar con acceso a base de datos WHONET que permita analizar y supervisar la calidad del dato respecto a los cultivos.</t>
  </si>
  <si>
    <t>soporte de acceso a la base de datos WHONET</t>
  </si>
  <si>
    <t>Auditoría SIAR 2025 (KRESTON)</t>
  </si>
  <si>
    <t>Pendiente capacitación</t>
  </si>
  <si>
    <t>se anexa pantallo del aplicado de whanet</t>
  </si>
  <si>
    <t>Programa Ampliado de Inmunización</t>
  </si>
  <si>
    <t>SST 100,0%
Gestión ambiental 100,0%
Habilitación 93,0%</t>
  </si>
  <si>
    <t>Revisoria fiscal (kreston)</t>
  </si>
  <si>
    <t xml:space="preserve">En el documento IN-02-ACA-HEM-001, que describe los controles internos y externos del servicio de gestión pretransfusional, se identifica una inconsistencia en la redacción,  ya que en el apartado correspondiente al control externo se menciona que “el control  interno se hace semanal”. Se recomienda ajustar el documento para diferenciar claramente ambos controles y definir la periodicidad del control externo, garantizando coherencia y claridad documental. </t>
  </si>
  <si>
    <t>Error humano de redacción.</t>
  </si>
  <si>
    <t>Corregir redación en documento IN-02-ACA-HEM-001</t>
  </si>
  <si>
    <t>Redacción corregida en docuemnto IN-02-ACA-HEM-001</t>
  </si>
  <si>
    <t>Nio se cuenta documentado  la oportunidad en la entrega de resultados de medición de niveles de antimicrobianos y dejar de manifiesto que dicha oportunidad no influye en la toma de deciones oportunas para el paciente. Registrar si se realiza o no uso del antimicrobiano: VANCOMICINA, AMINOGLUCÓSIDOS.</t>
  </si>
  <si>
    <t xml:space="preserve">No se había detectado la necesidad por que la estancia hospitalaria en UCE del paciente es menor de 6 días, y el uso de antimicrobiano de alto espectro es exporadico, si se realiza esta  pactado con Laboratorio echavarria, </t>
  </si>
  <si>
    <t>Documentar la oportunidad en la entrega de resultados de medición de niveles de antimicrobianos y dejar de manifiesto que dicha oportunidad no influye en la toma de deciones oportunas para el paciente. Registrar si se realiza o no uso del antimicrobiano: VANCOMICINA, AMINOGLUCÓSIDOS.</t>
  </si>
  <si>
    <t>Informe de oportunidad de entrega de resultado en medición de niveles de antimicrobianos y dejar de manifiesto que dicha oportunidad no influye en la toma de deciones oportunas para el paciente. Registrar se se realiza o no uso del antimicrobiano: VANCOMICINA, AMINOGLUCÓSIDOS.</t>
  </si>
  <si>
    <t>AUDITORÍA DE SEGURIDAD DE LA INFORMACIÓN (KRESTON) (kreston)</t>
  </si>
  <si>
    <t>Proporcion de resultados</t>
  </si>
  <si>
    <t>No se ha actualizado la guía. Se requiere pasar a programa y completar</t>
  </si>
  <si>
    <t>Se evidencian registros de control de calidad interno incompletos. Se recomienda incluir información como: lote de cassettes y reactivos en uso, fechas de vencimiento y resultados obtenidos (ejemplo: grupo ABO, Rh, RAI), con el fin de asegurar la trazabilidad, reproducibilidad y validez de los resultados emitidos.</t>
  </si>
  <si>
    <t>No se habíia identificado la necesidad de contar con información como lote de cassettes y reactivos en uso, fechas de vencimiento y resultados obtenidos (ejemplo: grupo ABO, Rh, RAI por cada reactivo utilizado en el control.</t>
  </si>
  <si>
    <t>Ajustar formato "Registro de control de  calidad intreno"</t>
  </si>
  <si>
    <t>Formato "Registro de control de  calidad interno" ajustado</t>
  </si>
  <si>
    <t xml:space="preserve">RESUMEN </t>
  </si>
  <si>
    <t>TOTAL ACTIVIDADES</t>
  </si>
  <si>
    <t>CERRADAS</t>
  </si>
  <si>
    <t>PENDIENTES</t>
  </si>
  <si>
    <t>RESUMEN A NOVIEMBRE</t>
  </si>
  <si>
    <t>No se cuenta con la actualización de las GPC infecció vias urinaria</t>
  </si>
  <si>
    <t>Falta de personal medico asignado con funciones administrativas</t>
  </si>
  <si>
    <t>Adoptar la GPC "Infección de vías urinarias"</t>
  </si>
  <si>
    <t>GPC infeccion de vias urinarias actualizadas</t>
  </si>
  <si>
    <t xml:space="preserve">En proceso se adaptar la guia </t>
  </si>
  <si>
    <t>INGRESO NUEVAS  ACTIVIDADES (DICIEMBRE)</t>
  </si>
  <si>
    <t>Se recomienda realizar controles de calidad internos cada vez que se procesen muestras en el servicio. Si bien es aceptable una periodicidad semanal en ausencia de procesamiento, en caso de realizar pruebas durante ese periodo, el control debe ejecutarse el mismo día, garantizando la confiabilidad de los resultados y la seguridad del paciente.</t>
  </si>
  <si>
    <t>No se habíia identificado la necesidad de realizar control de calidad interno adicional al semanal.</t>
  </si>
  <si>
    <t>Realizar control de calidad interno adicional cada vez que se vaya a realizar una transfusión.</t>
  </si>
  <si>
    <t xml:space="preserve"> "Registro de control de  calidad interno" diligenciado y evidenciando la transfusión.</t>
  </si>
  <si>
    <t>% DE PARTICIPACION FRENTE A NOVIEMBRE</t>
  </si>
  <si>
    <t>No se cuenta con  la actualizacion de las GPC píel y tejidos blandos</t>
  </si>
  <si>
    <t>Adoptar la GPC "Piel y tejidos blandos"</t>
  </si>
  <si>
    <t>GPC piel tejidos blandos actualizadas</t>
  </si>
  <si>
    <t>En el área del servicio de gestión pretransfusional no se dispone de termohigrómetro para el monitoreo de temperatura y humedad ambiental. Se recomienda implementar este control, con el fin de asegurar el cumplimiento de las condiciones ambientales requeridas para la adecuada operación del servicio y la conservación de insumos.</t>
  </si>
  <si>
    <t>No se identificó la necesidad de controlar el ambiente y su humedad en el servicio de gestión pre transfusional específicamente, por cuanto se realizaba el control a nivel de todo el área de laboratorio</t>
  </si>
  <si>
    <t>Implementar un termohigrómetro y el control de sus variables específicamente en el servicio de gestión preftransfusional</t>
  </si>
  <si>
    <t>Termohigrómetro implementado en el servicio de gestión pre transfusional y registros de las variables de humedad.</t>
  </si>
  <si>
    <t>RESUMEN ACTIVIDADES PLANES DE MEJORA  TRIMESTRE III</t>
  </si>
  <si>
    <t>Inmediata</t>
  </si>
  <si>
    <t>ACTIVIDADES PENDIENTES TRIMESTRE ANTERIOR</t>
  </si>
  <si>
    <t>Durante la auditoría al servicio de gestión pretransfusional, se evidenció el uso de equipos de refrigeración para almacenamiento de hemocomponentes, los cuales operan dentro de rangos de temperatura establecidos y cuentan con soportes de mantenimiento. No obstante, no se logró verificar que el equipo cuente con registro sanitario vigente ante INVIMA.</t>
  </si>
  <si>
    <t>Falta  de recursos financieros para adquirir el equipo requerido</t>
  </si>
  <si>
    <t>Adquirir nevera industrial para el almacenamiento de hemocomponentes.</t>
  </si>
  <si>
    <t>Nevera industrial adquirida e implementada en el servicio de gestión pretransfusional.</t>
  </si>
  <si>
    <t>No se cuenta con  un protocolo para pruebas de
identificación de microorganismo</t>
  </si>
  <si>
    <t>Implementar un protocolo para pruebas de
identificación de microorganismos</t>
  </si>
  <si>
    <t>Documento  protocolo para pruebas de identificación microorganismos</t>
  </si>
  <si>
    <t xml:space="preserve">Este protocolo no debe ser propiedad de la CHICM por no contar con microbiología por lo tanto se solicita a laboratorio Echavarría dado que se remiten. En espera de respuesta, se anexa constancia de solicitud. </t>
  </si>
  <si>
    <t>PROGRAMA NACIONAL DE PREVENCION MANEJO Y CONTROL DE LA  IRA /EDA</t>
  </si>
  <si>
    <t xml:space="preserve">No se debió realizar suspensión de la lactancia materna ni limitación para el vinculo afectivo con la madre durante la hospitalización </t>
  </si>
  <si>
    <t>Prestación de servicios individuales - No se cumplieron las acciones establecidas en las guías de atención clínica o protocolos de atención definidos</t>
  </si>
  <si>
    <t>Dentro del plan de induccion y re inducción no se tiene especificado el tema frente al proceso de interpretación de pruebas de laboratorio</t>
  </si>
  <si>
    <t>No se tiene establecido dentro del plan de inducción y re-inducción temas especificados por areas.</t>
  </si>
  <si>
    <t>Incluir en la inducción y la re inducción capacitación en interpretación de pruebas de laboratorio.</t>
  </si>
  <si>
    <t>Capacitación al personal asistencial frente a la interpretación de pruebas de laboratorio</t>
  </si>
  <si>
    <t xml:space="preserve">Retroalimentar al grupo de intensivistas y pediatras del caso a través de un comunicado que aborde la necesidad de mejorar las capacidades de comunicación del proceso salud enfermedad a los familiares y los cambios  en la atención de la alimentación, incluyendo la promoción y difusión de la estrategia IAMII.                                                                                                                                                                                                                                                                                           </t>
  </si>
  <si>
    <t>proporcion personal capacitado</t>
  </si>
  <si>
    <t>Documento y Lista de asistencias difusión.</t>
  </si>
  <si>
    <t>Número de empleados informados sobre la brechas de la atención del evento 591 / Número total de empleados programados × 100</t>
  </si>
  <si>
    <t>Se genera un protocolo de toma de muestras, rotulación y transporte y se tiene presentación en power point para capacitación al personal sobre toma, marcación, transporte e interpretación de pruebas de laboratorio (versión 1 se anexa), se pasará a Calidad para revisión, codificación y posteriormente a Gestión Humana  para incluirlo en inducción y reinducción.Soportes: el protocolo versión 1 y power point y soporte de correo a calidad.  Se incluirá en inducción y re inducción institucional.</t>
  </si>
  <si>
    <t>30/04/2025</t>
  </si>
  <si>
    <t>MA-02ACA-ALC-002 MANUAL TOMA DE MUESTRAS LAOBORATORIO CLINICO</t>
  </si>
  <si>
    <t>Implementar un instrumento de evaluación al 80,0% de la población atendida durante el mes de septiembre sujeto de lactancia materna, para determinar si se presentó limitación frente al vínculo de la alimentación durante las prestación de los servicios. Los resultados se presentarán en comité de calidad y se establecerán las acciones de mejoramiento requeridas ante las brechas identificadas. El plan de mejora estará orientado a fortalecer las competencias del personal de enfermería y nutrición y estimular la implementación de la estrategia IAMII.</t>
  </si>
  <si>
    <t>Informe de adherencia del personal</t>
  </si>
  <si>
    <t>Implementar indicador de toma de muestras previo a inicio de tratamiento</t>
  </si>
  <si>
    <t>Fichas técnicas de indicador de toma de muestras previo a inicio de tratamiento</t>
  </si>
  <si>
    <t>CIERRE DE TAREA</t>
  </si>
  <si>
    <t>En la hospitalización se identificó la falta de registro civil y se solicitó valoración por trabajo social, sin embargo, la intervención fue inoportuna</t>
  </si>
  <si>
    <t xml:space="preserve"> Establecer una estrategia de identificación temprana de los pacientes con inconsistencias en la identificación y la afiliación al SGSSS, que permita iniciar la gestión oportuna a partir de la activación de la ruta de protección, que pueda evidenciarse en la historia clínica. Se establecerá un instrumento de evaluación para medir la oportunidad de la gestión.</t>
  </si>
  <si>
    <t>Informe de egresos hospitalarios, edad y tipo de identificación.</t>
  </si>
  <si>
    <t>Pacientes no identificados/no afiliados al SGSSS atendidos en la Corporación con gestión oportuna de la misma/Pacientes no identificados/no afiliados al SGSSS atendidos en la Corporación</t>
  </si>
  <si>
    <t>Implementar indicadores de solicitudes de pruebas de microbiología generales, especiales y test rápidos de identificación de microorganismos</t>
  </si>
  <si>
    <t>Fichas técnicas de indicador de solicitudes de pruebas de microbiología generales, especiales y test rápidos de identificación de microorganismos</t>
  </si>
  <si>
    <t>No hubo adherencia al protocolo ni a la guía de práctica clínica de tosferina: diagnóstico e inicio de tratamiento tardíos y conducta inadecuada.</t>
  </si>
  <si>
    <t xml:space="preserve">Realizar una actividad de formación en el protocolo de tos ferina dirigida al personal médico y de enfermería, con énfasis en la identificación del caso, pruebas de laboratorio y tratamiento, que incluya la aplicación de evaluación de apropiación de conocimientos e informe final del encuentro.
</t>
  </si>
  <si>
    <t>Ficha técnica de capacitación, listado de asistencia, informe final de resultados, que inlcuye resultados de apropiación de conocimientos y satisfacción.</t>
  </si>
  <si>
    <t>Número de personal médico y de enfermería capacitado en el evento 800/ Número total de personal médico y de enfermería que labora en la Corporación. (*Persinal médico vinculado).</t>
  </si>
  <si>
    <t xml:space="preserve">No aplica </t>
  </si>
  <si>
    <t>Implementar indicadores de valoración por infectología AB grupo 1.</t>
  </si>
  <si>
    <t>Fichas técnicas de indicador de valoración por infectología AB grupo 1.</t>
  </si>
  <si>
    <t>Evaluar la adherencia al protocolo del INS para tos ferina a partir de la historia clínica electrónica al personal médico y especialista.</t>
  </si>
  <si>
    <t>Informe de resultados de adherencia a protocolo con cumplimiento de meta &gt;=80,0% (historia clínica electrónica).</t>
  </si>
  <si>
    <t>Informe</t>
  </si>
  <si>
    <t xml:space="preserve"> Establecer la proporción de casos de tos ferina no identificados y que cumplían criterios a partir de BAI, con una periodicidad mensual. Los resultados se presentarán en comité de vigilancia epidemiológica y se establecerán las acciones de mejoramiento requeridas ante las brechas identificadas. El plan de mejora estará orientado a fortalecer las competencias del personal médico.</t>
  </si>
  <si>
    <t xml:space="preserve"> Informe de resultados con cumplimiento de meta &lt;20,0%.</t>
  </si>
  <si>
    <t>No hubo abordaje adecuado de la bronquiolitis, sospecha diagnóstica desde el ingreso del niño a la Institución</t>
  </si>
  <si>
    <t>Implementar indicadores de ajustes de prescripción.</t>
  </si>
  <si>
    <t>Fichas técnicas de indicador de  ajustes de prescripción.</t>
  </si>
  <si>
    <t xml:space="preserve">Videodifusión academica de la guia de bronquiolitis, donde se aborde dx y tratamiento en jornada de formación docente, que incluya evaluación de apropiación de conocimientos.
</t>
  </si>
  <si>
    <t>Número de empleados (personal asistencial clínico)  capacitados en la atención  de bronquiolitis/ Número total de empleados (personal asistencial clínico)  programados × 100</t>
  </si>
  <si>
    <t>Evaluar la adherencia a la GPC de bronquiolitis a partir de la historia clínica electrónica al personal médico y especialista.</t>
  </si>
  <si>
    <t xml:space="preserve"> Informe de resultados de adherencia a protocolo con cumplimiento de meta &gt;=80,0% (historia clínica electrónica).</t>
  </si>
  <si>
    <t>Implementar indicadores cambios de medicamentos por infectología.</t>
  </si>
  <si>
    <t>Fichas técnicas de indicador de cambios de medicamentos por infectología.</t>
  </si>
  <si>
    <t>Remisión tardía para ECMO sin cargue de la solicitud a través de la plataforma Conexiones de Savia Salud</t>
  </si>
  <si>
    <t>Prestación de servicios individuales - No se realizó la remisión a otras especialidades requeridas de acuerdo con las Rutas Integrales de Atención en Salud (RIAS) o según el riesgo detectado por el profesional.</t>
  </si>
  <si>
    <t>Retroalimentacióndel caso al grupo de intensivistas y pediatras a través de un comunicado que aborde la necesidad de fortalecer la claridad de las rutas de gestión de riesgo con el asegurador con el soporte del área de referencia y contra referencia.</t>
  </si>
  <si>
    <t>Número de empleados (profesionales asistenciales) informados sobre la brechas de la atención del evento 591 / Número total de empleado (profesionales asistenciales) programados × 100</t>
  </si>
  <si>
    <t>Implementar indicadores profilaxis antibiótica perioperatoria menor a 24 horas .</t>
  </si>
  <si>
    <t>Fichas técnicas de indicador de  profilaxis antibiótica perioperatoria menor a 24 horas .</t>
  </si>
  <si>
    <t xml:space="preserve"> No adherencia a las guías de reanimación pediátrica. Durante la reanimación se usaron calcio y bicarbonato, lo cual puede incrementar la mortalidad  </t>
  </si>
  <si>
    <t xml:space="preserve">Realizar actividad de simulación en reanimación cardio pulmonar liderado por el grupo de intensivistas de la Corporación y dirigido al personal asistencial del servicio, que incluya evaluación de apropiación de conocimientos.
</t>
  </si>
  <si>
    <t>Número de profesionales (médicos, pediatras, intensivistas, enfermeros) capacitados en RCP pediatrica / total de profesionales del área clínica</t>
  </si>
  <si>
    <t>Implementar indicadores de IAAS por gérmenes
resistentes, BLEE, AMPc, carbapenémicos, incluye extrainstitucionales</t>
  </si>
  <si>
    <t>Fichas técnicas de indicador de  IAAS por gérmenes
resistentes, BLEE, AMPc, carbapenémicos, incluye extrainstitucionale</t>
  </si>
  <si>
    <t>Se cuenta datos de indicador en espera de generación de la ficha por parte de GESIS .</t>
  </si>
  <si>
    <t xml:space="preserve">CIERRE DE TAREA. se anexa ficha de indicadores en excell </t>
  </si>
  <si>
    <t>Evaluar la adherencia a la GPC de reanimación cardiopulmonar a partir de la historia clínica electrónica al personal médico y especialista, con una frecuencia trimestral.</t>
  </si>
  <si>
    <t>Informe de resultados de adherencia GPC con cumplimiento de meta &gt;=80,0% (historia clínica electrónica).</t>
  </si>
  <si>
    <t xml:space="preserve"> historias con adherencia a la GPC de RCP / total de historias auditadas </t>
  </si>
  <si>
    <t>Prestador que no cuenta con el control de registro de temperatura y humedad del día de hoy
24/07/2024 en los siguientes servicios:
*Hospitalización piso 7
*Servicio de urgencia
*Servicio UCI/UCE</t>
  </si>
  <si>
    <t>La falta de  capacitacion frente al registro de los datos de temperatura</t>
  </si>
  <si>
    <t>Implementar el registro sistemático de la temperatura y la humedad en los servicios de internación, urgencias y farmacéutico.</t>
  </si>
  <si>
    <t>No se realizó la toma de muestra de laboratorio para tosferina de manera adecuada; se identificaron barreras por controversias al interior de la institución para lo indicado en el protocolo</t>
  </si>
  <si>
    <t>Formato de registro de temperatura actualizado - registro de asistencia a la diseminación para el registro de temperatura</t>
  </si>
  <si>
    <t xml:space="preserve"> Realizar una actividad de formación en el protocolo de tos ferina dirigida al personal médico y de enfermería, con énfasis en la identificación del caso, pruebas de laboratorio y tratamiento, que incluya la aplicación de evaluación de apropiación de conocimientos e informe final del encuentro.
</t>
  </si>
  <si>
    <t xml:space="preserve"> Número de personal médico y de enfermería capacitado en el evento 800/ Número total de personal médico y de enfermería que labora en la Corporación. (*Personal médico vinculado).</t>
  </si>
  <si>
    <t>Se  tiene formato creado para el registro de temperatura en cada servicio  GM-FO-04 (se anexo soporte fotografico de registro)</t>
  </si>
  <si>
    <t>48,6</t>
  </si>
  <si>
    <t>57.0</t>
  </si>
  <si>
    <r>
      <rPr>
        <b/>
        <sz val="9"/>
        <color theme="0"/>
        <rFont val="Century Gothic"/>
      </rPr>
      <t xml:space="preserve">NOMBRE DE LA AUDITORÍA O DE LA ACTIVIDAD
</t>
    </r>
    <r>
      <rPr>
        <sz val="9"/>
        <color theme="0"/>
        <rFont val="Century Gothic"/>
      </rPr>
      <t>(Fuente)</t>
    </r>
  </si>
  <si>
    <r>
      <rPr>
        <b/>
        <sz val="9"/>
        <color theme="0"/>
        <rFont val="Century Gothic"/>
      </rPr>
      <t xml:space="preserve">FECHA DE RECIBO DEL INFORME FINAL DE AUDITORÍA
</t>
    </r>
    <r>
      <rPr>
        <sz val="9"/>
        <color theme="0"/>
        <rFont val="Century Gothic"/>
      </rPr>
      <t>(DD/MM/AA)</t>
    </r>
  </si>
  <si>
    <r>
      <rPr>
        <b/>
        <sz val="9"/>
        <color theme="0"/>
        <rFont val="Century Gothic"/>
      </rPr>
      <t xml:space="preserve">FECHA DE FORMULACIÓN DE LA ACCIÓN DE MEJORA
</t>
    </r>
    <r>
      <rPr>
        <sz val="9"/>
        <color theme="0"/>
        <rFont val="Century Gothic"/>
      </rPr>
      <t>(DD/MM/AA)</t>
    </r>
  </si>
  <si>
    <t>En la institución, en el servicio de urgencia se evidencia que, dentro del carro de paro, no hay
disponibilidad del siguiente medicamento:
*Lidocaína con Epinefrina
En la institución, en el piso 5 de hospitalización dentro del carro de paro, se evidencio que no
hay disponibilidad del siguiente medicamento:
*Dobutamina</t>
  </si>
  <si>
    <t>Falta de disponibilidad en el mercado</t>
  </si>
  <si>
    <t xml:space="preserve">Disponer de los medicamentos referenciados en el  "Listado de medicamentos  carro de paro"  al interior del mismo. </t>
  </si>
  <si>
    <t>Carta de desbastecimiiento del medicamento y/0 relación de adquiscion del insumo y relación actualizada de medicamentos de carro de paro de todos los servicios</t>
  </si>
  <si>
    <r>
      <rPr>
        <b/>
        <sz val="9"/>
        <color theme="0"/>
        <rFont val="Century Gothic"/>
      </rPr>
      <t xml:space="preserve">RESPONSABLE EJECUCIÓN DE LA ACCIÓN DE MEJORA
</t>
    </r>
    <r>
      <rPr>
        <sz val="9"/>
        <color theme="0"/>
        <rFont val="Century Gothic"/>
      </rPr>
      <t>(Cargo)</t>
    </r>
  </si>
  <si>
    <r>
      <rPr>
        <b/>
        <sz val="9"/>
        <color theme="0"/>
        <rFont val="Century Gothic"/>
      </rPr>
      <t xml:space="preserve">FECHA DE CUMPLIMIENTO DE LA ACCIÓN DE MEJORA
</t>
    </r>
    <r>
      <rPr>
        <sz val="9"/>
        <color theme="0"/>
        <rFont val="Century Gothic"/>
      </rPr>
      <t>(DD/MM/AA)</t>
    </r>
  </si>
  <si>
    <r>
      <rPr>
        <b/>
        <sz val="9"/>
        <color theme="0"/>
        <rFont val="Century Gothic"/>
      </rPr>
      <t xml:space="preserve">FECHA DEL SEGUIMIENTO
</t>
    </r>
    <r>
      <rPr>
        <sz val="9"/>
        <color theme="0"/>
        <rFont val="Century Gothic"/>
      </rPr>
      <t>(DD/MM/AA)</t>
    </r>
  </si>
  <si>
    <r>
      <rPr>
        <b/>
        <sz val="9"/>
        <color theme="0"/>
        <rFont val="Century Gothic"/>
      </rPr>
      <t xml:space="preserve">FECHA REPROGRAMACIÓN DE LA ACCIÓN NO CUMPLIDA
</t>
    </r>
    <r>
      <rPr>
        <sz val="9"/>
        <color theme="0"/>
        <rFont val="Century Gothic"/>
      </rPr>
      <t>(DD/MM/AA)</t>
    </r>
  </si>
  <si>
    <t>SE ANEXAN CARTAS DE DESABASTECIMIENTO</t>
  </si>
  <si>
    <r>
      <rPr>
        <b/>
        <sz val="9"/>
        <color theme="1"/>
        <rFont val="Century Gothic"/>
      </rPr>
      <t xml:space="preserve">FECHA DEL SEGUIMIENTO
</t>
    </r>
    <r>
      <rPr>
        <sz val="9"/>
        <color theme="1"/>
        <rFont val="Century Gothic"/>
      </rPr>
      <t>(DD/MM/AA)</t>
    </r>
  </si>
  <si>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</si>
  <si>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</si>
  <si>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</si>
  <si>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</si>
  <si>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</si>
  <si>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</si>
  <si>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</si>
  <si>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</si>
  <si>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t xml:space="preserve"> Establecer la proporción de casos de tosferina no identificados y que cumplían criterios a partir de BAI, con una periodicidad mensual. Los resultados se presentarán en comité de vigilancia epidemiológica y se establecerán las acciones de mejoramiento requeridas ante las brechas identificadas. El plan de mejora estará orientado a fortalecer las competencias del personal médico.</t>
  </si>
  <si>
    <t>Informe de resultados con cumplimiento de meta &lt;20,0%.</t>
  </si>
  <si>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</si>
  <si>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</si>
  <si>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</si>
  <si>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</si>
  <si>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</si>
  <si>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</si>
  <si>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</si>
  <si>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</si>
  <si>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r>
      <rPr>
        <b/>
        <sz val="9"/>
        <color theme="1"/>
        <rFont val="Century Gothic"/>
      </rPr>
      <t xml:space="preserve">FECHA REPROGRAMACIÓN DE LA ACCIÓN NO CUMPLIDA
</t>
    </r>
    <r>
      <rPr>
        <sz val="9"/>
        <color theme="1"/>
        <rFont val="Century Gothic"/>
      </rPr>
      <t>(DD/MM/AA)</t>
    </r>
  </si>
  <si>
    <r>
      <rPr>
        <b/>
        <sz val="9"/>
        <color theme="1"/>
        <rFont val="Century Gothic"/>
      </rPr>
      <t xml:space="preserve">FECHA DEL SEGUIMIENTO
</t>
    </r>
    <r>
      <rPr>
        <sz val="9"/>
        <color theme="1"/>
        <rFont val="Century Gothic"/>
      </rPr>
      <t>(DD/MM/AA)</t>
    </r>
  </si>
  <si>
    <t>*Durante el recorrido se evidencia grieta en las paredes en el servicio de hospitalización piso 7 y
se evidencia humedad, grietas y/o daños en el cielo raso en el servicio de urgencias y de
hospitalización piso 7
*Durante el recorrido se evidencia en el servicio de hospitalización del piso 7, un filtro de agua
entre pasillo y los baños, lo que puede generar eventos adversos</t>
  </si>
  <si>
    <t>Falta de recursos economicos para mantenimiento la estructura</t>
  </si>
  <si>
    <t>Realizar mantenimiento a la infraestructura del séptimo piso  según hallazgos.</t>
  </si>
  <si>
    <r>
      <rPr>
        <b/>
        <sz val="9"/>
        <color theme="1"/>
        <rFont val="Century Gothic"/>
      </rPr>
      <t xml:space="preserve">FECHA REPROGRAMACIÓN DE LA ACCIÓN NO CUMPLIDA
</t>
    </r>
    <r>
      <rPr>
        <sz val="9"/>
        <color theme="1"/>
        <rFont val="Century Gothic"/>
      </rPr>
      <t>(DD/MM/AA)</t>
    </r>
  </si>
  <si>
    <t xml:space="preserve">Registro de mantenimiento de las instalaciones </t>
  </si>
  <si>
    <r>
      <rPr>
        <b/>
        <sz val="9"/>
        <color theme="1"/>
        <rFont val="Century Gothic"/>
      </rPr>
      <t xml:space="preserve">FECHA DEL SEGUIMIENTO
</t>
    </r>
    <r>
      <rPr>
        <sz val="9"/>
        <color theme="1"/>
        <rFont val="Century Gothic"/>
      </rPr>
      <t>(DD/MM/AA)</t>
    </r>
  </si>
  <si>
    <r>
      <rPr>
        <b/>
        <sz val="9"/>
        <color theme="1"/>
        <rFont val="Century Gothic"/>
      </rPr>
      <t xml:space="preserve">FECHA REPROGRAMACIÓN DE LA ACCIÓN NO CUMPLIDA
</t>
    </r>
    <r>
      <rPr>
        <sz val="9"/>
        <color theme="1"/>
        <rFont val="Century Gothic"/>
      </rPr>
      <t>(DD/MM/AA)</t>
    </r>
  </si>
  <si>
    <t>se anexo registro fotografico de los mantenimeintos realizado a la infraestructura incluyendo piso 7</t>
  </si>
  <si>
    <t>No hubo adecuada comunicación con la madre según lo relatado por ella en la entrevista familiar</t>
  </si>
  <si>
    <t>Procesos de gestión del talento humano - Deficiencias en el trato respetuoso y de cuidado establecido en los derechos del paciente</t>
  </si>
  <si>
    <t>Elaborar y difundir un documento técnico para informar resultados sensibles o malas noticias durante todo el proceso de atención.</t>
  </si>
  <si>
    <t>Documento, lista de asistencia y acta de difusión.</t>
  </si>
  <si>
    <t xml:space="preserve">Recurso humano asistencial al que se le difundió la guía / total de recurso humano asistencia y establecer una meta </t>
  </si>
  <si>
    <t>No se evidencia seguimiento a los planes de mejoramiento con relación a los hallazgos de los
resultados externos "Coosalud" durante el primer semestre del 2024 u otros.</t>
  </si>
  <si>
    <t>Rotacion de personal inherentes a  los procesos</t>
  </si>
  <si>
    <t>Establecer formato de plan de mejoramiento para registrar y realizar seguimiento de los hallazgos identificados en auditorías internas y externas.</t>
  </si>
  <si>
    <t>Relacion planes de mejora</t>
  </si>
  <si>
    <t>30/09/2024</t>
  </si>
  <si>
    <t>Se posee formato general de plan de mejora, el cual es conocido por los lideres</t>
  </si>
  <si>
    <t>Evaluación de la implementación de la Resolución 2350 de 2020 y el Lineamiento para el manejo de la Desnutrición Aguda en menores de 5 años en prestadores complementarios</t>
  </si>
  <si>
    <t>No se identifica en menores de 6 meses registro la administración por vía oral de hierro polimaltosado o aminoquelado a dosis de 3 mg/kg/día, iniciando el tratamiento en la fase de rehabilitación.</t>
  </si>
  <si>
    <t xml:space="preserve">Falta de adherencia del personal medico al protocolo en la fase de rehabilitación, frente a la prescripción del hierro polimaltosado o aminoquelado a dosis de 3 mg/kg/día en menores de 6 meses con DNT. </t>
  </si>
  <si>
    <t xml:space="preserve">Iniciar con la medición de adherencia de prescripción de hierro polimaltosado o aminoquelado a dosis de 3 mg/kg/día, con estadisticas de adehrencia por profesional, expuestas en el comite de Vigilancia Epidemiologica, e informa a la dirección con  los incumplimientos. </t>
  </si>
  <si>
    <t xml:space="preserve">Resultados de la medición de adherencia en el comité de Epiemiologia y los informes presentados a la dirección. </t>
  </si>
  <si>
    <t>No se evidencia cumplimiento de los siguientes Comités:
*GAGAS: No se evidencia registro de comité de febrero y marzo del 2024.
*Calidad: No se evidencia registro de enero, febrero, marzo, abril, mayo, del 2024
*Farmacia: No se evidencia marzo, abril y mayo del 2024.
*Reactivovigilancia: No se evidencia marzo, abril y mayo del 2024. Se evidencia enero, febrero y
junio del 2024
*Farmacovigilancia: No se evidencia marzo, abril y mayo del 2024.
*Tecnovigilancia: No se evidencia marzo, abril y mayo del 2024</t>
  </si>
  <si>
    <t>Establecer cronograma institucional de comités y reuniones de equipos de trabajo, plan de trabajo anual y documento de enfoque para la evaluación de comités.</t>
  </si>
  <si>
    <t xml:space="preserve">Cronograma actualiado de comites </t>
  </si>
  <si>
    <t>se posee cronograma actualizado de realización</t>
  </si>
  <si>
    <t>No se identificó existencia de ruta consolidada para manejo de infecciones con criterios claros para escenarios  específicos (p. ej., diarrea persistente) y auditorías de prescripción y ajustes terapéuticos</t>
  </si>
  <si>
    <t xml:space="preserve">Falta de adherencia del personal medico al protocolo en la fase de rehabilitación, frente a la prescripción de antibiótico. </t>
  </si>
  <si>
    <t xml:space="preserve">Iniciar con la medición de adherencia de prescripción antibiotica, con estadisticas de adehrencia por profesional, expuestas en el comite de Vigilancia Epidemiologica, e informa a la dirección con  los incumplimientos. </t>
  </si>
  <si>
    <t>Prestador que cuenta con cronograma PAMEC 2024 y 2025, el cual se presentaron cambios en el cronograma para cumplimento de las actividades. Inicialmente estaba la ejecución de la autoevaluación, reorganización de comités y procesos para el periodo del 2023, el cual no se ejecutó.</t>
  </si>
  <si>
    <t>Actuarlizar cronograma Pamec</t>
  </si>
  <si>
    <t>No se prioriza la evaluación de la implementación de estrategias de terapia de suplementación por succión en menores de 6 meses, con acompañamiento por personal entrenado en lactancia, así como dificultades en la transición de F75 a lactancia materna exclusiva.</t>
  </si>
  <si>
    <t>SE  SOPORTA PAMEC ACTUALIZADO Y PUBLICADO</t>
  </si>
  <si>
    <t>Si bien se cuenta con el recurso humano para desarrollar esta actividad desde la competencia, no se cuenta con la cantidad requerida del mismo para garantizarla. Adicionalmente, se debe analizar los tiempos de atención y el costo de los insumos requeridos para desarrollar el proceso de relactancia.</t>
  </si>
  <si>
    <t xml:space="preserve">Gestionar personal de nutrición por programas de apoyo y docencia servicio e inlcuir a enfermería profesional, capaitandolas en la estrategia de relactancia. </t>
  </si>
  <si>
    <t xml:space="preserve">En la docuementación de contratciones de los programas de apoyo, y en la solicitud al convenio de dosencia servicio. 
Educar al personal de enfermeria profecional y auxiliar  en la estartegia de relactancia, para ejecutarla. </t>
  </si>
  <si>
    <t>En el registro de que en caso de que el niño(a) presente diarrea, vómito o hiporexia, cumple si se inicia rehidratación lenta con Sales de Rehidratación Oral –SRO 75 de acuerdo al grado de desnutrición y el estado de conciencia</t>
  </si>
  <si>
    <t>Se presentaron 2 quejas en relación con la oportunidad en el mes mayo del 2024, según base de Raking mayo (la primera queja, requiere programación de cirugía, manifiesta que no hay agenda y la segunda queja, requiere ortopedia pediátrica pero no hay agenda)</t>
  </si>
  <si>
    <t xml:space="preserve">Falta de adherencia del personal medico al protocolo sobre rehidratación oral. </t>
  </si>
  <si>
    <t>Poca oferta de especialista disponibles para ortopedia, y por el servicio de cx disponibilidad del cirujano</t>
  </si>
  <si>
    <t xml:space="preserve">Iniciar con la medición de adherencia de prescripción de sales de rehidratción oral, con estadisticas de adehrencia por profesional, expuestas en el comite de Vigilancia Epidemiologica, e informa a la dirección con  los incumplimientos. </t>
  </si>
  <si>
    <t xml:space="preserve">Contratar un nuevo especilista para mejorar la oferta del servicio con lo correspondiente a ortopedia. </t>
  </si>
  <si>
    <t xml:space="preserve">Relación de nuevo especialista para el servicio de ortopedia </t>
  </si>
  <si>
    <t>Se indica contratacion de ortopedista a partir del mes de septiembre de 2024 (se anexa correo )</t>
  </si>
  <si>
    <t>No se evidenció acciones de estimulación sensorial y emocional</t>
  </si>
  <si>
    <t xml:space="preserve">En la corporación se ejectutan acciones de estimulación como musicoterapia, actividades en el aula eductaiva y en el inder. Si embargo no se cuenta con registro de las misma en la historia clínica que justifiquen las acciones, ademas de interconsulta con las areas. </t>
  </si>
  <si>
    <t>Gestionar con lider de calidad y planeación el ingreso de notas de musicoterapia y aula eductaiva, para dejar registro de las acciones de estimulación. 
Desde el area de nutrición se remitira al paciente para actividades de estimulación sensorial y emocional a musicoterapia, aula educativa e inder.</t>
  </si>
  <si>
    <t xml:space="preserve">Módulo en la HC con la nota clinica de musicoterapia, ó aula educativa  ó el inder, y la trazabilidad de la solicitud de la interconsulta. </t>
  </si>
  <si>
    <t>31/09/2026</t>
  </si>
  <si>
    <t xml:space="preserve">Proporción de adherencia al módulo de "estimulacion sensorial y emocional" </t>
  </si>
  <si>
    <t>Institución que no entrega de manera completa los indicadores: *Tasa de mortalidad en la niñez *Tasa de mortalidad infantil *Tiempo promedio de espera para la realización de servicios de Apoyo diagnóstico de Imagenología *Tiempo promedio de espera para la realización de servicios de Apoyo diagnóstico de Laboratorio En el mes de abril el reporte de 256 no fue oportuno, dado que la fecha del reporte fue realizada 13/05/2024 En el mes de mayo el reporte de 256 no fue oportuno, dado que la fecha del reporte fue realizada 11/06/2024</t>
  </si>
  <si>
    <t>Interpretación inadecuada de las fechas por calendario establecidas</t>
  </si>
  <si>
    <t>Cumplir con las fechas establecidas de reporte</t>
  </si>
  <si>
    <t xml:space="preserve">Reporte presentado ante la entidad </t>
  </si>
  <si>
    <t>Continuo</t>
  </si>
  <si>
    <t>proporcional informacion resportada</t>
  </si>
  <si>
    <t>Se publica y se envia mensualmente el cuadro de indicadores</t>
  </si>
  <si>
    <t>Se evidenciaron dificultades en el proceso de egreso hospitalario. En un caso, el paciente fue dado de alta sin contar con suministro de FTLC, sin garantizar su entrega para el mismo día ni realizar el empalme con la aseguradora</t>
  </si>
  <si>
    <t xml:space="preserve">No se estaba realizando articulacion con las EAPB para la entrega de la formula terapeutica lista para el consumo FTLC al momento del egreso hospitalario </t>
  </si>
  <si>
    <t>Se realiza articulacion con EAPB via correo electronica para la entrega de la FTLC al momento del alta garantizando un alta segura.</t>
  </si>
  <si>
    <t xml:space="preserve">*Envio correo electronico a la EAPB                                   * Registro en la HC
*Indicador de gestión ejecutada en el comité de epidemiologia. </t>
  </si>
  <si>
    <t>Se toma una muestra de 5 hojas de vida, donde se evidencia de una hoja de vida con inconsistencia, pero se verifica los demás certificados y en la página de Rethus 1 Pediatra: CC 1144057360, Yuliana Stefhania Romero Londoño, ubicada en el servicio en todos los servicios, certificado de RCP: 27/08/2022 y certificado de atención a víctimas de abuso sexual: 24/07/2021, certificado del duelo: No tiene</t>
  </si>
  <si>
    <r>
      <rPr>
        <sz val="9"/>
        <color rgb="FF1F1F1F"/>
        <rFont val="Century Gothic"/>
      </rPr>
      <t>Procesos de verificación de soportes de formación en hoja de vida no documentados y son control</t>
    </r>
  </si>
  <si>
    <t>Solicitar copia de certificación de asistencia a curso de duelo</t>
  </si>
  <si>
    <t>Constancia de certificación asistencia a curso de duelo</t>
  </si>
  <si>
    <t>31/10/2024</t>
  </si>
  <si>
    <r>
      <rPr>
        <sz val="9"/>
        <color rgb="FF1F1F1F"/>
        <rFont val="Century Gothic"/>
      </rPr>
      <t>% de hojas de vida que incluyen los soportes de fromación requeridos por la norma o la institución.</t>
    </r>
  </si>
  <si>
    <t>El area de talento humano en la hoja de vida reposa la constancia de cetificacion asistencia a curso de duelo de las hojas de vidad revisadas.</t>
  </si>
  <si>
    <t xml:space="preserve">Se identificó un caso de egreso con solo un día de ganancia de peso. </t>
  </si>
  <si>
    <t xml:space="preserve">Falta de adherencia del personal medico y nutrición al protocolo sobre egreso seguro. </t>
  </si>
  <si>
    <t xml:space="preserve">Iniciar con la medición de adherencia de egreso seguro, con estadisticas de adehrencia por profesional, expuestas en el comite de Vigilancia Epidemiologica, e informa a la dirección con  los incumplimientos. </t>
  </si>
  <si>
    <t>De una muestra de 5 historias clínica, 4 Historia clínica presenta inconsistencia, la primera historia clínica no se evidencia registro de signos vitales (Temperatura, frecuencia cardiaca, saturación) y no se evidencia registro de recomendaciones. La segunda historia clínica, no se evidencia registro de saturación, no hay análisis de IMC, no se evidencia recomendaciones. La tercera historia clínica, no se evidencia registro de las recomendaciones. La quinta historia clínica, no se evidencia registro del análisis de IMC. Tener en cuenta que la historia clínica, debe contar con el registro de las acciones en salud brindadas al usuario, de modo que evidencie en forma lógica, clara y completa, el procedimiento que se realizó en la investigación de las condiciones de salud del paciente, diagnóstico y plan de manejo.</t>
  </si>
  <si>
    <t>Registro inadecuado por personal asistencias de los datos especificos del usuario</t>
  </si>
  <si>
    <t>Mejorar en la historia clinica electronica el formato de resgistro de datos especificos obligatorios</t>
  </si>
  <si>
    <t>Constancia de mejoras realizadas a la historia clinica electronica</t>
  </si>
  <si>
    <t>Será socializado en grupo primario del mes de noviembre 13</t>
  </si>
  <si>
    <t xml:space="preserve">AL MES DE SEPTIEMBRE DE REALIZAO SOCIALIZACION </t>
  </si>
  <si>
    <t>PROGRAMA NACIONAL DE PREVENCION MANEJO Y CONTROL DE LA  IRA /EDA
DIRECCIÓN DE PROMOCIÓN Y PREVENCIÓN</t>
  </si>
  <si>
    <t>Adherencia a protocolo 591 en toma de muestra post mortem(isopado)</t>
  </si>
  <si>
    <t>No se cumplieron las acciones establecidas en las guías de atención clínica</t>
  </si>
  <si>
    <t xml:space="preserve"> Realizar capacitación y reinducción al personal asistencial (médicos, enfermería y laboratorio) sobre el protocolo del evento 591 y los lineamientos para la toma, conservación y envío de muestras post mortem, complementado con la elaboración, formalización y socialización de un flujograma institucional que describa el paso a paso del proceso de toma de muestras post mortem, con el fin de estandarizar el procedimiento y garantizar el cumplimiento del protocolo.</t>
  </si>
  <si>
    <t>Listado de asistencia a la capacitación.</t>
  </si>
  <si>
    <t xml:space="preserve">Número de funcionarios capacitados en evento 591 / Número total de funcionarios programados × 100 </t>
  </si>
  <si>
    <t>Se evidencio que un indicador, presentó un resultado por fuera de la meta durante el primer trimestre del 2024: *Tasa de reingresos de paciente hospitalizados en menos de 15 días La meta o estándar &lt;=3 Numerado: 26 Denominador: 798 Resultado: 3.2 Nota: Prestador que lo tiene como proporción y no como tasa. Su resultado está por encima de la meta</t>
  </si>
  <si>
    <t>interprestaciones del indicador de reingresos diferente por la EAPB</t>
  </si>
  <si>
    <t>Revisar el indicador de reingresos para especificar si se considera como proporción o como tasa, y realizar su corresccion en ficha tecnica</t>
  </si>
  <si>
    <t>Presentacion de la ficha del indicador de reingreso actualizada</t>
  </si>
  <si>
    <t>% proporación de ficha de indicadores revisadas</t>
  </si>
  <si>
    <t xml:space="preserve">Acta de la capacitación realizada.
</t>
  </si>
  <si>
    <t>Se verifica el resultado de acuerdo con los eventos reportados por gestión hospitalaria “Power
Bi”: en el periodo de enero a mayo del 2024. Tener en cuenta no se ha presentado eventos
graves con consecuencia a muerte
* En el mes de enero del 2024, se presentó EVAS = 11.76%, cumple parcialmente con la meta
contractual que es menor al 3%
* En el mes de febrero del 2024, se presentó EVAS = 5.56%, cumple parcialmente con la meta
contractual que es menor al 3%
* En el mes de marzo del 2024, No se presentó EVAS
* En el mes de abril del 2024, se presentó EVAS = 13.89%, cumple parcialmente con la meta
contractual que es menor al 3%
* En el mes de mayo del 2024, se presentó EVAS = 3.57%, cumple parcialmente con la meta
contractual que es menor al 3%
REINGRESOS
Base de datos Power Bi del mes de enero del 2024: 11.11%, no cumple con la meta contractual
que es menor a 6%
Base de datos Power Bi del mes de abril del 2024: 6.06%, no cumple con la meta contractual
que es menor a 6%</t>
  </si>
  <si>
    <t xml:space="preserve">interprestaciones de  indicadores por la EAPB </t>
  </si>
  <si>
    <t>Revisión adecuada de los eventos reportados por la EAPB</t>
  </si>
  <si>
    <t>Analisis y clasificación de cada evento reportado</t>
  </si>
  <si>
    <t>Porporción de EAAS</t>
  </si>
  <si>
    <t>Se anexa tabla de indicadores donde se puede observar el indicar de eventos</t>
  </si>
  <si>
    <t xml:space="preserve"> Material educativo utilizado durante la actividad.</t>
  </si>
  <si>
    <t>Prestador que no cuenta con manual de acompañamiento al personal asistencial por muerte</t>
  </si>
  <si>
    <t>Generar documento para el acompamiento al pesonal asistencial por muerte</t>
  </si>
  <si>
    <t>Documento publicado en estructura documental</t>
  </si>
  <si>
    <t>Medicion de adherencias</t>
  </si>
  <si>
    <t>Evidencia fotográfica de la jornada.</t>
  </si>
  <si>
    <t>No se tiene consolidación de los casos atendidos en el formato de Registro individual sala ERA y realizar seguimiento telefónico a las 48-72 horas</t>
  </si>
  <si>
    <t>No poseer personal asignado para dicha función, no tener acompañamiento por parte de la secretaria de salud municipal para realizar el proceso</t>
  </si>
  <si>
    <t>Consolidar los casos atendidos en el formato de Registro individual sala ERA y realizar seguimiento telefónico a las 48-72 horas</t>
  </si>
  <si>
    <t>Registro de pacientes en Sala ERA (formato oficial del Ministerio de Salud y Protección Social)</t>
  </si>
  <si>
    <t>proporcion casos atencidos</t>
  </si>
  <si>
    <t>Los registros se realizan directamente en MAPGIS, como se le inidicó a la IPS. (Se anexa soporte).</t>
  </si>
  <si>
    <t>Resultados de pretest y postest aplicados a los participantes.</t>
  </si>
  <si>
    <t>88,5</t>
  </si>
  <si>
    <t>No se realiza el reporte de casos mensualmente antes del día calendario 5 en formato Excel vía correo electrónico</t>
  </si>
  <si>
    <t>Realizar reporte de casos mensualmente antes del día calendario 5 en formato Excel vía correo electrónico</t>
  </si>
  <si>
    <t>Constancia de envio via correo electronico</t>
  </si>
  <si>
    <t>proporcion casos reportados</t>
  </si>
  <si>
    <t>Evaluar el protocolo de lavado de manos, asepsia y antisepsia previo a procedimientos como uso de guantes, manejo adecuado entre traslados internos en la institución</t>
  </si>
  <si>
    <t>Falta o deficiencia en la disponibilidad de medicamentos, dispositivos médicos y tecnológicos para la atención</t>
  </si>
  <si>
    <t xml:space="preserve"> Realizar procesos de inducción y reinducción dirigidos al personal de la ESE sobre protocolo institucional de higiene de manos, asepsia y antisepsia, mas el manejo de uso de guantes,  con el fin de prevenir infecciones asociadas a la atención en salud.</t>
  </si>
  <si>
    <t>Número de funcionarios capacitados / Número total de funcionarios programados × 100</t>
  </si>
  <si>
    <t>No se Realiza reporte de casos mensualmente antes del día calendario 5 de cada mes en la página MapGIS</t>
  </si>
  <si>
    <t>Realizar reporte de casos mensualmente antes del día calendario 5 de cada mes en la página MapGIS</t>
  </si>
  <si>
    <t>Constancia de reporte realizado en la pagina MapGis</t>
  </si>
  <si>
    <t>quinto dia habil de cada mes</t>
  </si>
  <si>
    <t>proporcion cumplimiento de reporte</t>
  </si>
  <si>
    <t>No cuenta con indicadores de la sala era</t>
  </si>
  <si>
    <t>No se llevaba registro de pacientes atendidos en sala era</t>
  </si>
  <si>
    <t>Implementar las fichas de los indicadores de la sala era según ABECE del Ministerio de Protección Social en Salud</t>
  </si>
  <si>
    <t>fichas técnicas de los indicadores de sala ERA implementadas y publicadas</t>
  </si>
  <si>
    <t>30-10-2024</t>
  </si>
  <si>
    <t>proporcion de ficha tecnicas de indicadores  actualizadas</t>
  </si>
  <si>
    <t>Se cuenta con las cinco fichas técnicas del indicador y su medición actalizada al mes de diciembre de 2024.</t>
  </si>
  <si>
    <t>Se evidencia que la Medica general CC 32205419 no cuenta con certificado de formación continua en sedación básica para médicos
 no anestesiólogos y de acuerdo con la Resolución 3100 de 2019 en el numeral 13.1.2 indica que cuando fuera de salas de cirugía se
 realicen procedimientos bajo sedación, todos los profesionales a excepción del profesional de la medicina especialista en
 anestesiología, deben demostrar constancia de asistencia a curso de formación continua en soporte vital y sedación. Al encontrase en
 un servicio de urgencias pediátricas es posible que se requiera la realización de procedimientos en los cuales deba ser necesaria la
 sedación por lo cual es importante que el personal cuente con capacitación en este tema.</t>
  </si>
  <si>
    <t>Procesos de verificación de soportes de formación en hoja de vida no documentados y son control</t>
  </si>
  <si>
    <t>Solicitar copia de certificacion de asistencia a curso de sedación y anexar a la hoja de vida</t>
  </si>
  <si>
    <t>Constancia de certificado de asistencia a curso de sedación</t>
  </si>
  <si>
    <t>% de hojas de vida que incluyen los soportes de fromación requeridos por la norma o la institución.</t>
  </si>
  <si>
    <t>se anexa soporte de realización de curso de sedacion de Diana Berrio.</t>
  </si>
  <si>
    <t>92,0%</t>
  </si>
  <si>
    <t>SE DESCONOCE</t>
  </si>
  <si>
    <t>En la Institución manifiestan que posterior al evento de código azul, se realiza reunión con el personal involucrado para realizar análisis de las acciones sin embargo, no deja evidencia escrita de los mismos ni medición de adherencia que permite identificar si se realiza de forma adecuada o establecer planes de mejoramiento.</t>
  </si>
  <si>
    <t>No se tiene documentada la estrategia de evaluación del código azul</t>
  </si>
  <si>
    <t>Documentar estrategia de evalaución sistemática del código azul</t>
  </si>
  <si>
    <t>15/10/2024</t>
  </si>
  <si>
    <t>Proporción de documentación de la estrategia de evaluación del código azul</t>
  </si>
  <si>
    <t>en proceso de generación de lista de chequeo post evento de codigo azul</t>
  </si>
  <si>
    <t>Se soporta plantinlla y registro asistencia y documento publicado</t>
  </si>
  <si>
    <t>Se indica revisar y fortalecer el procolo de lavado de manos y el uso adecuado de los elementos de proteccion personal, al puncionar o hacer procedimientos en los pacientes, dado que puede poner en riesgo las infecciones intrahospitalarias, dato referido por la madre en la IEC</t>
  </si>
  <si>
    <t>No se cumplieron las acciones establecidas en las guías de atención clínica o protocolos de atención definidos</t>
  </si>
  <si>
    <t>Implementacion de auditorías mediante observación directa en los diferentes servicios de la ESE, con el fin de verificar el cumplimiento del protocolo institucional de higiene de manos y bioseguridad, complementado con el seguimiento periódico del indicador de adherencia a higiene de manos, para identificar oportunidades de mejora y fortalecer la seguridad del paciente.</t>
  </si>
  <si>
    <t>Actas de socialización y comites, donde se muestre el indicador, listas de chequeo y registros de seguimiento.</t>
  </si>
  <si>
    <t>Número de oportunidades de higiene de manos cumplidas correctamente / Número total de oportunidades observadas × 100</t>
  </si>
  <si>
    <t>Soportes de la difusión del documento</t>
  </si>
  <si>
    <t>30/10/2024</t>
  </si>
  <si>
    <t>Proporción de personal que participa en la capacitación de la estrategia para la evaluación del código azul</t>
  </si>
  <si>
    <t>En proceso de generacion de guia</t>
  </si>
  <si>
    <t>Soportes de la implementación del procedimiento</t>
  </si>
  <si>
    <t>Continuo post difusión</t>
  </si>
  <si>
    <t>Proporción de códigos azules con soporte de evalaución del evento</t>
  </si>
  <si>
    <t>En proceso de contruccion instructivos con sus formatos</t>
  </si>
  <si>
    <t>Durante recorrido por el servicio de urgencias se evidencia que gran parte del personal asistencial no porta los elementos de
 protección personal como tapabocas para la atención de los pacientes lo cual supone un riesgo para la programación de
 enfermedades tanto para el cliente interno como externo.</t>
  </si>
  <si>
    <t>No se cuenta con lineamientos actualizados para el uso adecuado de l tapabocas al interior de la institución y de acuerdo con el servicio o área</t>
  </si>
  <si>
    <t>Actualizar lineamientos para el uso adecuado de tapabocas al interior de la institución y de acuerdo con el servicio o área</t>
  </si>
  <si>
    <t>Lineamientos para el uso de tapabocas al interior de la institución y de acuerdo con el servicio o área actualizado y difundido.</t>
  </si>
  <si>
    <t>Proporción de personal que participa en la difusión de los lineamientos para el uso de tapabocas</t>
  </si>
  <si>
    <t>Se genero comunicado actualizaod del usos de mascarilla, el cual fue enviado por corredo electronico a todo el personal (se anexa comunicado y constancia)</t>
  </si>
  <si>
    <t>No se evidencia el enfoque de los siguientes procedimientos, socialización ni medición de adherencia: 
-Adenoidectomia
 -Amigdalectomia
 -Circuncisión
 -Herniorrafia epigastriaca
 -Herniorrafia inguinal
 -Herniorrafia umbilical
 -Turbinoplastia bilateral
 -Orquidopexia</t>
  </si>
  <si>
    <t>No se cuenta con procesos documentados sobre estos procedimientos, socialización ni medición de adherencia: 
-Adenoidectomia
 -Amigdalectomia
 -Circuncisión
 -Herniorrafia epigastriaca
 -Herniorrafia inguinal
 -Herniorrafia umbilacal
 -Turbinoplastia bilateral
 -Orquidopexia</t>
  </si>
  <si>
    <t>Documentar  el procedimiento adenoidectomía</t>
  </si>
  <si>
    <t>Procedimiento documentado, publicado y soportes de la difusión</t>
  </si>
  <si>
    <t>30/11/2024</t>
  </si>
  <si>
    <t>Proporción de documentación del procedimiento.
Proporciónd e personal que participa en la difusión del documento</t>
  </si>
  <si>
    <t>En proceso de documentar el procedimiento de adenoidectomia por parte del area dirección medica (se anexa soporte de citación a la dra Kelly Morales-Otorrino)</t>
  </si>
  <si>
    <t>Se anexa la guia referida (adenoidectomia), quedando pendiente codificación, por el area de calidad</t>
  </si>
  <si>
    <t>No se requieren más seguimientos.</t>
  </si>
  <si>
    <t xml:space="preserve">ACTA PARA EVALUACIÓN DE IMPLEMENTACIÓN DE LOS PROGRAMAS INSTITUCIONALES DE FARMACOVIGILANCIA (Cód. FO-M2-P5-622) - Visita de la Secretaría de Salud e Inclusión Social de la Gobernación de Antioquia, </t>
  </si>
  <si>
    <t>El referente del programa presenta conocimiento parcial de la normatividad vigente en farmacovigilancia y desconoce las Circulares Departamentales relacionadas con el reporte y gestión de PRM.</t>
  </si>
  <si>
    <t>No se tienen contempladas actividades de consulta y actualización sistemática de la normativa vigente en farmacovigilancia.</t>
  </si>
  <si>
    <t>Incluir en el cronograma del COFYTE un informe sobre la actualización de normatividad vigente en farmacovigilancia.</t>
  </si>
  <si>
    <t>Actividad incluida en cronograma de COFYTE y actas del comité que soporten la divulgación de la información.</t>
  </si>
  <si>
    <t>Documentar  el procedimiento amigdalecdectomía</t>
  </si>
  <si>
    <t>En proceso de documentar el procedimiento de amigdalecdectomía por parte del area dirección medica (se anexa soporte de citación a la dra Kelly Morales-Otorrino</t>
  </si>
  <si>
    <t>Se anexa la guia referida (amigdalectomia), quedando pendiente codificación, por el area de calidad</t>
  </si>
  <si>
    <t>El referente del programa no cuenta con certificado de aprobación del curso de Vigiflow y MedDRA vencido (24/11/2023), superando la vigencia máxima de 2 años exigida.</t>
  </si>
  <si>
    <t>No se realizó inscripción oportuna para la actualización del curso Vigiflow y MedDRA durante la vigencia 2025</t>
  </si>
  <si>
    <t>Realizar el curso  de Vigiflow y MedDRA del aula virtual de INVIMA.</t>
  </si>
  <si>
    <t>Certificado de participación en el curso  de Vigiflow y MedDRA del aula virtual de INVIMA presentado por la química farmacéutica y el regente de farmacia.</t>
  </si>
  <si>
    <t>Proporción de personal del servicio farmacéutico que participó en el curso de Vigiflow y MedDRA en el aula virtual del INVIMA</t>
  </si>
  <si>
    <t>Documentar  el procedimiento circucisión</t>
  </si>
  <si>
    <t>En proceso de documentar el procedimiento de circucisión por parte del area dirección medica (se anexa soporte de citación a la dra Julieta Correa-Cirujana)</t>
  </si>
  <si>
    <t>Se anexa la guia referida (circuncisión), quedando pendiente codificación, por el area de calidad</t>
  </si>
  <si>
    <t>El grupo multidisciplinario de apoyo al programa de farmacovigilancia, oficializado mediante Resolución No. 6 del 18/02/2026, no tiene definida su periodicidad de reunión y no se evidencia que esté sesionando.</t>
  </si>
  <si>
    <t>La Resolución de conformación de la reunión de equipo no estableció periodicidad de reuniones ni mecanismo de seguimiento a su funcionamiento.</t>
  </si>
  <si>
    <t>Actualizar la Resolución No. 06 Creación de comités y equipos de trabajo actualizada y publicada</t>
  </si>
  <si>
    <t>Resolución No. 06 Creación de comités y equipos de trabajo actualizada y publicada</t>
  </si>
  <si>
    <t>Documentar  el procedimiento herniorrafia epigástrica, inguinal y umbilical</t>
  </si>
  <si>
    <t>En proceso de documentar el procedimiento de herniorrafia epigástrica, inguinal y umbilical por parte del area dirección medica (se anexa soporte de citación a la dra Julieta Correa-Cirujana)</t>
  </si>
  <si>
    <t>Se anexa la guia referida (Herniorrafias), quedando pendiente codificación, por el area de calidad</t>
  </si>
  <si>
    <t>El documento del Programa de Farmacovigilancia (PG-02-GMD-001 v2) se encuentra desactualizado: no referencia la normatividad vigente completa, no incluye las circulares departamentales, no define metodología de análisis para errores de medicación y no describe con claridad el proceso de acceso, custodia de credenciales y delegación de reportes en Vigiflow. El procedimiento del programa no establece tiempos de reporte diferenciados según gravedad y tipo de PRM (incluida la diferenciación para EAPV), no define responsables de la investigación de cada PRM ni referencia los formatos de registro de la información. 
FACTOR CRÍTICO: Existe desarticulación entre la gestión de la información del programa de farmacovigilancia, seguridad del paciente y PROA. Se identifican PRM (incluidas flebitis químicas y extravasaciones) que no son gestionados ni reportados al Programa Nacional de Farmacovigilancia, y los hallazgos de PROA no se contemplan como sospechas de PRM. No se evidencia definición de acciones orientadas a intervenir y mitigar los riesgos identificados.</t>
  </si>
  <si>
    <t>1. No se incluyó en el programa de farmacovigilancia la metodología de análisis para errores de medicación y no describe con claridad el proceso de acceso, custodia de credenciales y delegación de reportes en Vigiflow.
2. No se incluyó en el programa de farmacovigilancia la para la articulación con seguridad del paciente y PROA</t>
  </si>
  <si>
    <t>Actualizar el documento institucional "Programa de Farmacovigilancia (PG-02-GMD-001 v2)", incluyendo las temáticas objeto de la oportunidad de mejora y la integración de la información de los tres programas, con definición de responsables, periodicidad de revisión, canales de comunicación y trazabilidad, las acciones de intervención y mitigación de riesgo a partir del análisis conjunto, con seguimiento documentado.</t>
  </si>
  <si>
    <t>Programa de Farmacovigilancia (PG-02-GMD-001 v2) actualizado, publicado y con soportes de difusión al área de competencia.</t>
  </si>
  <si>
    <t>Documentar  el procedimiento turbinoplastia bilateral</t>
  </si>
  <si>
    <t>En proceso de documentar el procedimiento de turbinoplastia bilateral por parte del area dirección medica (se anexa soporte de citación a la dra Kelly Morales-Otorrino</t>
  </si>
  <si>
    <t>Se anexa la guia referida (tubinoplastia), quedando pendiente codificación, por el area de calidad</t>
  </si>
  <si>
    <t>FACTOR CRÍTICO: No existe un sistema único de registro que integre notificación, investigación, análisis y seguimiento de los PRM. La plataforma de notificación interna (intranet) no permite extraer una base de datos consolidada, los casos finalizados dejan de ser consultables, y los casos identificados por búsqueda activa no se incorporan al mecanismo institucional. Esto genera fragmentación, pérdida de trazabilidad e inconsistencias entre bases de datos.</t>
  </si>
  <si>
    <t>La herramienta tecnológica de notificación interna no cuenta con funcionalidades de extracción, consolidación y conservación histórica de la información, y no existe integración con las estrategias de búsqueda activa.</t>
  </si>
  <si>
    <t>Evaluar con el área de sistemas la adecuación de la plataforma actual o la adopción de una herramienta que permita extracción de datos, consulta histórica de casos cerrados y registro del proceso de investigación/análisis.</t>
  </si>
  <si>
    <t>Herramienta tecnológica para la gestión de eventos adversos ajustada e implementada.</t>
  </si>
  <si>
    <t>Documentar  el procedimiento orquidopexia</t>
  </si>
  <si>
    <t>En proceso de documentar el procedimiento de orquidopexia por parte del area dirección medica (se anexa soporte de citación a la dra Julieta Correa-Cirujana)</t>
  </si>
  <si>
    <t>Se anexa la guia referida (orquidopexia), quedando pendiente codificación, por el area de calidad</t>
  </si>
  <si>
    <t>El personal asistencial (enfermería y personal médico, incluida la UCIP) desconoce el mecanismo de notificación interno de PRM disponible en la intranet, pese a la difusión mediante salvapantallas, lo que limita la identificación y el reporte oportuno.</t>
  </si>
  <si>
    <t>No se cuenta con un mecanismo de difusión sistemática del procedimiento de notificación interna de eventos advresos, incluido PRM.</t>
  </si>
  <si>
    <t>Establecer un mecanismo de difusión masiva y sistemática del procedimiento para notificación interna de eventos adversos, incluido PRM.</t>
  </si>
  <si>
    <t>Mecanismo de difusión establecido e implementado.</t>
  </si>
  <si>
    <t>Se realiza verificación del indicador de Tasa de reingreso de pacientes hospitalizados en menos de 15 días. Meta institucional menor
 de 3.
 Abril: 3,9
 Mayo: 3,3
 Junio: 4,1
 Se evidencia desviación del indicador en tres meses consecutivos</t>
  </si>
  <si>
    <t>Recirculación de
 microorganismos patógenos en el ambiente 
Clasificación imprecisa de los re-ingresos al momento de realizar el triage y la consulta inicial de urgencias (no se modifica correctamente el diagnóstico)</t>
  </si>
  <si>
    <t>Capacitar al personal médico en el concepto de re ingreso y la importancia del registro del diagnóstico médico para diferenciar la causa de atención del paciente</t>
  </si>
  <si>
    <t>Soportes de asistencia a la capacitación</t>
  </si>
  <si>
    <t xml:space="preserve">Proporción de médicos generales y especialistas que participan de la capacitación </t>
  </si>
  <si>
    <t>85,5%</t>
  </si>
  <si>
    <t>Se anexa programaciòn de reuniòn a realizar el 11 de octubre con los médicos generales a las 7:00 am (se anexa citació)</t>
  </si>
  <si>
    <t>Las estadísticas del programa de farmacovigilancia carecen de soporte documental: la información se gestiona de forma fragmentada en múltiples archivos de Excel sin identificación ni codificación, dificultando establecer el periodo y la fuente de cada dato.</t>
  </si>
  <si>
    <t>La gestión de los indicadores del programa de farmacovigilancia no se soportan en el tablero de indicadores mediante el uso de ficha técnica.</t>
  </si>
  <si>
    <t>Incluir los indicadores del programa de farmacovigilancia en el tablero de indicadores institucional mediante el uso de ficha técnica e incluir su análisis en el comité COFYTE.</t>
  </si>
  <si>
    <t>Ficha técnica de indicadores del programa de farmacovigilancia implementada en tablero de indicadores institucional y análisis en acta de COFYTE.</t>
  </si>
  <si>
    <t>Se realiza verificación de historia clínica en software Safix en espacio de valoración del riesgo del paciente, el diligenciamiento de la
 escala de caídas Thomas en 5 historias clínicas de protegidos de salud total, sin embargo, se observa que en protegido RC
 1013383900 no se realizo escala de caídas a pesar de tratarse de un menor que ingreso por cuadro clínico de convulsiones febriles.</t>
  </si>
  <si>
    <t>No se cuenta con procedimiento actualizado para la valoración de riesgos del paciente.
No existe frecuencia institucional definida para la valoración de riesgos del paciente</t>
  </si>
  <si>
    <t>Actualizar y publicar documentación relacionada con la valoración de riesgos del paciente</t>
  </si>
  <si>
    <t>Documento de valoración de riesgos del paciente publicado</t>
  </si>
  <si>
    <t>15/11/2024</t>
  </si>
  <si>
    <t>% de documentación del procedimiento para la valoración de riesgos del paciente</t>
  </si>
  <si>
    <t>En proceso de revisión y actualización del documento valoracion de riesgo del paciente</t>
  </si>
  <si>
    <t xml:space="preserve">aún está en proceso, tarea programada desde el comité de seguridad del paciente. </t>
  </si>
  <si>
    <t>No se tiene definido un medio formal de divulgación de alertas sanitarias e informes de seguridad, no se evidencia gestión de dichos informes con alcance a los pacientes, y el registro de la gestión realizada no queda documentado en el formato correspondiente.</t>
  </si>
  <si>
    <t>No se incluyó la divulgación de alertas sanitarias en el PL-01-DIR-COM-001 PLAN DE CARTELERAS INSTITUCIONALES</t>
  </si>
  <si>
    <t>Incluir la divulgación de alertas sanitarias en el PL-01-DIR-COM-001 PLAN DE CARTELERAS INSTITUCIONALES y su cronograma anual.</t>
  </si>
  <si>
    <t>PL-01-DIR-COM-001 PLAN DE CARTELERAS INSTITUCIONALES y su cronograma anual ajustado e incluyendo la divulgación de alertas sanitarias.</t>
  </si>
  <si>
    <t>Difundir el procedimiento de valoración de riesgos del paciente</t>
  </si>
  <si>
    <t>Soportes de asistencia a la capacitación valoración riesgos del paciente</t>
  </si>
  <si>
    <t>% de participación a la capacitación en el procedimiento de valoración de riesgos del paciente</t>
  </si>
  <si>
    <t>Este será programado para cuando se tenga la actualizacion del documento de valoracion de riesgo del paciente</t>
  </si>
  <si>
    <t>Solo se evidencia la vinculación de la referente del programa a una de las actividades de asesoría/asistencia técnica convocadas por la Entidad Territorial e INVIMA durante 2026; no se evidencia participación del personal asistencial en las actividades de enfoque clínico realizadas de forma virtual.</t>
  </si>
  <si>
    <t>No se contemplaron actividades de formación continua para el personal del servicio farmacéutico en el PIC institucional.</t>
  </si>
  <si>
    <t>Incluir actividades de formación orientadas a fortalecer los conocimientos del programa de farmacovigilancia, entre otros de interés del servicio farmacéutico en el PIC institucional para la vigencia 2027, incluyendo la participación en actividades extra institucionales.</t>
  </si>
  <si>
    <t>Actividades de formación orientadas a fortalecer los conocimientos del programa de farmacovigilancia, entre otros de interés del servicio farmacéutico en el PIC institucional para la vigencia 2027, incluyendo la participación en actividades extra institucionales.</t>
  </si>
  <si>
    <t>Se evidencia que de acuerdo con lo dispuesto en la resolución 4568 de 2014, el kit de atención a victimas de ataques con agentes
 químicos no se encuentra en la institución, en el documento se estipula que debe contar con lo siguientes elementos en la cantidad
 determinada:
 -2 pares de Guantes de nitrilo
 -1 gafas de protección industrial
 -3 cintas de banda medidora de pH y banda de lectura
 -2 batas desechables
 -10 litros de agua en bolsa, botella o garrafa
 -500 ml de clorhexidina en solución acuosa al 0,2%
 -1 bolsa de 500 ml de lactato de ringer
 -1 sobre de papel
 -1 tijeras
 -1 rollo de papel absorbente o toallas de mano
 -1 Papel kraft de 115 gr de 80 x110 cm
 -2 bolsas plásticas transparentes (una pequeña y una grande)
 -2 bolsas plásticas negras
 -2 rótulos
 -1 marcador negro de tita indeleble
 -1 pinza para recoger el cabello</t>
  </si>
  <si>
    <t>No se cuenta con el kit de atención a victimas de ataques con agentes
qquímicos</t>
  </si>
  <si>
    <t>Implementar el kit de atención a víctimas de ataque con agentes químicos</t>
  </si>
  <si>
    <t>Kit de atención a víctimas de ataque con agentes químicos implementado y disponible en el servicio farmacéutico y difusión de su existencia con el cliente interno asistencial</t>
  </si>
  <si>
    <t>15/10/204</t>
  </si>
  <si>
    <t xml:space="preserve">% de implementación del kit de atención a víctimas de ataque con agentes químicos </t>
  </si>
  <si>
    <t>Se realiza la consecusion del kit con todos sus insumos, se deja disponible para el servicio de urgencias. En espera de la socialización al personal de la existencia y contendio del kit . (se anexa constancia de entrega</t>
  </si>
  <si>
    <t>Se anexa soportes de constancias  kit, listado de asistencia, capacitación, manual entrega de muestras</t>
  </si>
  <si>
    <t>22/07/2024</t>
  </si>
  <si>
    <t>30/08/2024</t>
  </si>
  <si>
    <t>No se registra en H.C el suministro de 5 mg de ácido fólico el día 1 y se continúa con 1 mg/día durante todo el tratamiento de la desnutrición aguda</t>
  </si>
  <si>
    <t>Personal medico no registra en H.C la prescripción de ácido fólico en la fase de transición para niños menores de 5 años con desnutricion aguda</t>
  </si>
  <si>
    <t>* Realizar reinducción al personal asistencia en el manejo del protocolo de la desnutricion aguda en niños menores de 5. * Enfatizar la prescripccion y el registro en la H.C de acido folico en los niños menores de 5 años con desnutricion aguda en la fase de estabilizacio, con un aporte de 5 mg de ácido fólico el día 1 y continuar con 1 mg/día durante todo el tratamiento .</t>
  </si>
  <si>
    <t>Soportes de asistencia a la reinducción en el protoco de la desnutricion en niños menores de 5 años</t>
  </si>
  <si>
    <t>% de participación a la reinduccion en protocolo de desnutrición en niños menores de 5 años</t>
  </si>
  <si>
    <t>0,00%</t>
  </si>
  <si>
    <t>0,5</t>
  </si>
  <si>
    <t>Se encuentra en proceso, ya esta desarroda la guia y la presentación para dar la reinduccion del manejo nutricional al personal de salud, se anexa evidencia. Pendiente de programar y realizar la reinducion</t>
  </si>
  <si>
    <t>SE ANEXA LISTADO DE ASISTENCIA ENVIADO DESDE EL AREA, Y SE ANEXA SOPORTE DE ADHERENCIA A LA GUIA</t>
  </si>
  <si>
    <t>SD</t>
  </si>
  <si>
    <t>Verificación de la adherencia al protocolo del manejo de desnutrición Aguda en niños menores de 5 años en el manejo medico.</t>
  </si>
  <si>
    <t>Proporción de registro en la H.C de niños con desnutricion aguda en fase de transición con prescripcion de acido folico, glucometrías, gasto urinario, prescripcion de hierro polimaltosado o aminoquelado, manifestaciones clínicas de síndrome de realimentación,  antibióticos según lineamiento, manejo de rehidratación lenta con Sales de Rehidratación Oral –SRO 75 en los niños menores de 5 años con desnutricion aguda.</t>
  </si>
  <si>
    <t>100,00%</t>
  </si>
  <si>
    <t>SE ANEXA LISTADO DE NUTRICION DE NIÑOS ATENDIDOS CON DESNUTRICION AGUDA EN FASE HOSPITALARIA (ENERO-SEPT)</t>
  </si>
  <si>
    <t>Plan operativo para el fortalecimiento de la implementación de la Estrategia Atención Integrada a las Enfermedades Prevalentes de la Infancia "AIEPI" en la ciudad de Medellín.</t>
  </si>
  <si>
    <t>1/11/22024</t>
  </si>
  <si>
    <t>Establecer el nivel de desarrollo de la implementación de la estrategia AIEPI en la IPS, con el fin de identificar las acciones que se deben emprender para lograr la puesta en marcha del modelo de atención integral con calidad propuesto en la estrategia.</t>
  </si>
  <si>
    <t>No se realiza recolección de los indicadores de la línea de base.</t>
  </si>
  <si>
    <t>Establecer fichas técnicas de los indicadores inlcuidos en el plan operativo AIEPI</t>
  </si>
  <si>
    <t>Fichas técnicas indicadores plan operativo AIEPI</t>
  </si>
  <si>
    <t>Proporción de desarrollo de fichas técnicas para medición de indicadores AIEPI</t>
  </si>
  <si>
    <t xml:space="preserve">Se desarrollan un total de fichas técnicas </t>
  </si>
  <si>
    <t>No se realiza análisis la información recolectada. (Informe de producción estadística).</t>
  </si>
  <si>
    <t>Realizar analiss de la informacion a traves de la produccion estadistitca</t>
  </si>
  <si>
    <t>Relacion de resultados estadisticos</t>
  </si>
  <si>
    <t>tabla de indicadores</t>
  </si>
  <si>
    <t>Mejorar las capacidades del personal de salud en la estrategia AIEPI y otras de primera infancia.</t>
  </si>
  <si>
    <t>No se cuenta con el censo de personal médico certificado en AIEPI clínico y del personal no médico en otras capacitaciones de AIEPI o de primera infancia.</t>
  </si>
  <si>
    <r>
      <rPr>
        <sz val="9"/>
        <color rgb="FF1F1F1F"/>
        <rFont val="Century Gothic"/>
      </rPr>
      <t>Procesos de verificación de soportes de formación en hoja de vida no documentados y son control</t>
    </r>
  </si>
  <si>
    <t>Contar con listado personal  medico que requiera con la certficación en AEPI</t>
  </si>
  <si>
    <t>Listado de personal  medico que requirere capacitacion en AIEPI</t>
  </si>
  <si>
    <t>listado</t>
  </si>
  <si>
    <r>
      <rPr>
        <sz val="9"/>
        <color rgb="FF1F1F1F"/>
        <rFont val="Century Gothic"/>
      </rPr>
      <t>% de hojas de vida que incluyen los soportes de fromación requeridos por la norma o la institución.</t>
    </r>
  </si>
  <si>
    <t>Se presenta listado de personal que requiere de la capacitación en AIEPI</t>
  </si>
  <si>
    <t>No se Promueve la certificación de los médicos en AIEPI clínico versión 2016 y del personal no médico en otras capacitaciones de AIEPI o de primera infancia.</t>
  </si>
  <si>
    <t>Promover dentro del personal medico capacitarsen en AEIPI de primera infancia  a pediatrias y medico sgenerales</t>
  </si>
  <si>
    <t>certificación en AEIPI en primera infancia</t>
  </si>
  <si>
    <t>Certificado</t>
  </si>
  <si>
    <t>Esta certificación  aún no se cumple teniendo en cuenta que no esta estaba establecido en los documentos requeridos de ingreso</t>
  </si>
  <si>
    <t xml:space="preserve">SE ANEXA SOPORTE </t>
  </si>
  <si>
    <t>No existe un plan de capacitaciones en AIEPI o en la atención integral de la primera infancia que reponda a las necesidades encontradas en la institución. Tener en cuenta dentro del plan la necesidad de capacitación de médicos en AIEPI clínico</t>
  </si>
  <si>
    <t>Generar plan de capacitaciones en AEIPI , que corresponda a las necesitades que se presenten en la corporación</t>
  </si>
  <si>
    <t>Capacitacion en AEIPI a personal asistencial</t>
  </si>
  <si>
    <t>listado asistencia</t>
  </si>
  <si>
    <t xml:space="preserve">Se presenta listado de personal que asisten a la capacitación </t>
  </si>
  <si>
    <t>No se ejecuta el plan de capacitaciones en AIEPI o en la atención integral de la primera infancia que reponda a las necesidades encontradas en la institución. (tener en cuenta los resultados de las evaluaciones de la estrategia)</t>
  </si>
  <si>
    <t>No se evalua el plan de capacitaciones en AIEPI o en la atención integral de la primera infancia que reponda a las necesidades encontradas en la institución. (tener en cuenta los resultados de las evaluaciones de la estrategia)</t>
  </si>
  <si>
    <t>Evaluar que las capacitaciones apunten a la estrategia AEIPI  de las necesidades de la institución</t>
  </si>
  <si>
    <t>Resultado de la evaluacion de las capacitaciones</t>
  </si>
  <si>
    <t>evaluación</t>
  </si>
  <si>
    <t>Se tiene resultado de las capacitaciones en la estragegia AEIPI</t>
  </si>
  <si>
    <t>No se documenta en los procesos de inducción y reinducción del personal,  la inclusión de la estrategia AIEPI (aspectos clave) y otros de primera infancia.</t>
  </si>
  <si>
    <t>Documentar  el proceso de  AEIPI existente en la CHICM para el proceso de inducción y reiniducción</t>
  </si>
  <si>
    <t>Documentar  el proceso de  AEIPI</t>
  </si>
  <si>
    <t>Documento</t>
  </si>
  <si>
    <t>Se presenta documento para  ser implementado en el proceso de inducción y reinducacción</t>
  </si>
  <si>
    <t>No se evidencia sensibilización al personal no asistencial o administrativo sobre la estrategia AIEPI.</t>
  </si>
  <si>
    <t>Sensibilizar al personal no asistencia o administrativo de la nueva estrategia implementada en la CHICM</t>
  </si>
  <si>
    <t>Mensajes o imágenes expuestas de la nueva estragegia implementada en AEIPI</t>
  </si>
  <si>
    <t>Mensajes o imágenes</t>
  </si>
  <si>
    <t xml:space="preserve">Se tienen mensajes alusivos a la estrategia AEIPI  </t>
  </si>
  <si>
    <t>Asegurar la decisión y el compromiso institucional con la implementación de la estrategia AIEPI y otras acciones dirigidas a la primera infancia que garanticen una atención integral y con calidad de los niños y niñas menores de seis años.</t>
  </si>
  <si>
    <t xml:space="preserve">No se evidencia documentación de una política AIEPI o donde se incluya la estrategia AIEPI en la institución. </t>
  </si>
  <si>
    <t>Documentar la estrategia AEIPI a implementar en la CHICM</t>
  </si>
  <si>
    <t>Documento AEPI de la CHICM</t>
  </si>
  <si>
    <t>Se presenta documento publicado de la nueva estrategia AIEPI</t>
  </si>
  <si>
    <t xml:space="preserve">No se evidencia la difusión de la política AIEPI o donde se incluya la estrategia AIEPI en la institución. </t>
  </si>
  <si>
    <t>Difundir el documento de AEIPI para toda la institución</t>
  </si>
  <si>
    <t>Estrategia  utliizada</t>
  </si>
  <si>
    <t>estrategia</t>
  </si>
  <si>
    <t xml:space="preserve">Se tiebe publicado el documento  para consulta de todo el personal y a traves de los mensajes se realiza difusión </t>
  </si>
  <si>
    <t xml:space="preserve">No se implementa la Política AIEPI en la institución. </t>
  </si>
  <si>
    <t>Documentar la  estrategia para ser aplicada en toda la institución</t>
  </si>
  <si>
    <t>publicación</t>
  </si>
  <si>
    <t>Se evidencia publicación del documento en la estructura documental</t>
  </si>
  <si>
    <t>Asegurar la conformación de un equipo de trabajo de la institución que lidere la implementación de la estrategia AIEPI y de otras acciones propias de primera infancia (Ley 1804 de 2016, Resolución 3280 de 2018 y otra normatividad vigente) por medio de una adecuada planeación, ejecución y evaluación de las acciones propias de la estrategia</t>
  </si>
  <si>
    <r>
      <rPr>
        <sz val="9"/>
        <color theme="1"/>
        <rFont val="Century Gothic"/>
      </rPr>
      <t xml:space="preserve">La tematica AIEPI no se incluye en </t>
    </r>
    <r>
      <rPr>
        <b/>
        <sz val="9"/>
        <color theme="1"/>
        <rFont val="Century Gothic"/>
      </rPr>
      <t>comité de vigilancia epidemiológica</t>
    </r>
    <r>
      <rPr>
        <sz val="9"/>
        <color theme="1"/>
        <rFont val="Century Gothic"/>
      </rPr>
      <t xml:space="preserve"> institucional.</t>
    </r>
  </si>
  <si>
    <t>Incluir en el comité de COVE el tema de la estrategia AIEIPI</t>
  </si>
  <si>
    <t>Acta del comité COVE</t>
  </si>
  <si>
    <t>Acta comité</t>
  </si>
  <si>
    <t>En el comité deCOVE se establece tocar el tema e AEIPI</t>
  </si>
  <si>
    <t>Garantizar una atención prioritaria y de calidad a los niños menores de 6 años y las mujeres gestantes en la institución por medio de  la documentación, divulgación e implementación de una ruta de atención (también tener en cuenta Ley 1804 de 2016, Resolución 3280 de 2018 y otra normatividad vigente para la primera infancia)</t>
  </si>
  <si>
    <t>No se cuenta con ruta elaborada o ajustada para la  atención de primera infancia-AIEPI teniendo en cuenta los procesos y procedimientos internos para la atención de los niños y la remisión de éstos.</t>
  </si>
  <si>
    <t xml:space="preserve">Generar ruta de atencion en primera infancia - AEIPI </t>
  </si>
  <si>
    <t>Ruta AEIPI</t>
  </si>
  <si>
    <t xml:space="preserve">Ruta </t>
  </si>
  <si>
    <t>Se establevr  la ruta y es difundida a traves de cada CP  como imagen superpuesta</t>
  </si>
  <si>
    <t>No se tiene socializada la ruta y la asignación de funciones.</t>
  </si>
  <si>
    <t>Socializar ruta AEIPI  a personal institucional</t>
  </si>
  <si>
    <t>lista de asistencia a la sociliación</t>
  </si>
  <si>
    <t>Documento de socialización</t>
  </si>
  <si>
    <t xml:space="preserve">Se soporte la sociliación realizada por el area de planeacion y calidad a personal </t>
  </si>
  <si>
    <t xml:space="preserve">No se tiene Implementada la ruta de atención. </t>
  </si>
  <si>
    <t xml:space="preserve">Implementar la ruta de  atencion en primera infancia - AEIPI </t>
  </si>
  <si>
    <t>Documento de la ruta</t>
  </si>
  <si>
    <t>Se verifica la implementacion de la rurta teniendo en cuenta los informes estadistico</t>
  </si>
  <si>
    <t xml:space="preserve">No se tiene establecidos mecanismos de verificación de la ruta (monitorear efectividad de la ruta de atención). </t>
  </si>
  <si>
    <t>Generacion deinformes de atención para verificar la ruta establecida</t>
  </si>
  <si>
    <t>informes de atención</t>
  </si>
  <si>
    <t>Se tienen infomres mensuales de la ruta de atención que son dados a conocer en el comité de epidemiologia</t>
  </si>
  <si>
    <t xml:space="preserve">Mantener la dotación necesaria para la atención </t>
  </si>
  <si>
    <t>No se evidencia  una revisión de los insumos básicos indispensables para la atención integral de la primera infancia.</t>
  </si>
  <si>
    <t>Documentar los insumos requeridos  para la atencion integral del usuario</t>
  </si>
  <si>
    <t>Lista de insumos requeridos</t>
  </si>
  <si>
    <t>lista insumos</t>
  </si>
  <si>
    <t xml:space="preserve">Se soporta la lista de los insumos que son requeridos para al atencion integrarl </t>
  </si>
  <si>
    <t>No se evidencian solicitudes y consecución de insumos faltantes</t>
  </si>
  <si>
    <t>Solcitud para la consecucion de insumos al area de compras</t>
  </si>
  <si>
    <t>Solicitud realizada de insumos</t>
  </si>
  <si>
    <t>No se ha registrado ningnuna solicut de insumos faltantes</t>
  </si>
  <si>
    <t>No se tiene implementado el formato de historia clínica con enfoque en atención integral teniendo en cuenta los criterios establecidos en la estrategia AIEPI.</t>
  </si>
  <si>
    <t>Formato de historia clinica ajustada a los requisitos exigidos para una integralidad con la estrategia AEIPI</t>
  </si>
  <si>
    <t xml:space="preserve">Historia Clinica </t>
  </si>
  <si>
    <t>Hisotoria clinica</t>
  </si>
  <si>
    <t>Se identifca en la historia Clínica los requerimiento a cumplir con la estrategia AEIPI</t>
  </si>
  <si>
    <t>No se tienen Implementacda y/o fortalecida la sala ERA en la institución</t>
  </si>
  <si>
    <t>Fortalecer la sala ERA en la Corporación</t>
  </si>
  <si>
    <t>Espacio establecio como sala ERA</t>
  </si>
  <si>
    <t>Se constata espacio en el area de urgencias como sala ERA</t>
  </si>
  <si>
    <t>Conocer el comportamiento de las enfermedades prevalentes en la infancia con el fin de generar acciones que intervengan sus principales factores asociados, y  evaluar el impacto de la implementación de AIEPI.</t>
  </si>
  <si>
    <t>No se realiza reunión por periodo epidemiológico del COVE (Realización de unidad de análisis para los EISP priorizados en menores de 5 años), tal como lo proponen los lineamientos actuales de la vigilancia en salud pública del Instituto Nacional de Salud.</t>
  </si>
  <si>
    <t>En el comite de comité generar el espacion para el analisis de los EISP priorizados</t>
  </si>
  <si>
    <t>Acta de comité COVE</t>
  </si>
  <si>
    <t>Se constata en el acta del comité COVE el tema a tratar de EISP priorizados</t>
  </si>
  <si>
    <t>No se Lleva a cabo el proceso completo de vigilancia en salud pública de los eventos de infancia y salud sexual y reproductiva (identificación, reporte y analisis de los eventos, unidades de análisis, diseño, implementación y seguimiento de planes de acción).</t>
  </si>
  <si>
    <t xml:space="preserve"> Llevar el proceso de vigilancia en salud pública de los eventos de infancia y salud sexual y reproductiva (identificación, reporte y analisis de los eventos, unidades de análisis, diseño, implementación y seguimiento de planes de acción).</t>
  </si>
  <si>
    <t>Soporte de identificacion - reporte -anailisis de vento, y plan de seguimiento de los eventos generos</t>
  </si>
  <si>
    <t xml:space="preserve">Se soporta el analisis de eventos presentados </t>
  </si>
  <si>
    <t>No se Participa de la asistencia técnica ofrecida por la SSM en la estrategia AIEPI u otras de primera infancia.</t>
  </si>
  <si>
    <t>Participar  en asistencia tecnica que se ofrezcan por la SSM con respecto a la estrategia AEIPI</t>
  </si>
  <si>
    <t>Constancia de participación en asistencias tecnicas</t>
  </si>
  <si>
    <t>Se constata evidencia de personal que asiste a la asistencia tecnica brindada por la SSM en la CHICM.</t>
  </si>
  <si>
    <t>Garantizar la definición e implementación de los mecanismos para el monitoreo, evaluación y el seguimiento de la estrategia AIEPI, con el fin de realimentar de forma sistemática las acciones realizadas conducentes al cumplimiento de los resultados esperados</t>
  </si>
  <si>
    <t>No hay recolección, levantamiento y análisis de los indicadores del plan operativo, según periodicidad definida.</t>
  </si>
  <si>
    <t xml:space="preserve">realizar analisis de indicadores del plan operativo </t>
  </si>
  <si>
    <t>indicadores generados</t>
  </si>
  <si>
    <t>Indicadores</t>
  </si>
  <si>
    <t>Se constata tabla de indicadores establecidos en la Corporacion con el diligenciamiento repectivo de acuerdo a la ficha tecnica.</t>
  </si>
  <si>
    <t>No se realiza auditorías de historias clínicas de AIEPI o de primera infancia e informes.</t>
  </si>
  <si>
    <t>Realizar  auditoria de HC  donde se especifique el seguimiento a la Estrategia AEIPI</t>
  </si>
  <si>
    <t xml:space="preserve">Relacion de auditoria de H:C  </t>
  </si>
  <si>
    <t>Numero de H.C revisadas para estrategia AEIPI/  numero HC</t>
  </si>
  <si>
    <t>La aditoria medica realiza auditoria a H.C donde se verifica la estrategia AEIPI  (tiene registro de h.c auditadas)</t>
  </si>
  <si>
    <t>No existe seguimiento al cumplimiento de las acciones definidas en el presente plan de acción, y las relacionacionadas con el monitoreo de los indicadores de la estrategia (incluídos los de Sala ERA) establecidos en la IPS.</t>
  </si>
  <si>
    <t>Realizar seguimiento de las acciones del plan de accción relacionadas  con el moniterio de los indicadores</t>
  </si>
  <si>
    <t>Plan de mejora establecido</t>
  </si>
  <si>
    <t>plan de mejora</t>
  </si>
  <si>
    <t>Se tiene formato de plan de accion, donde se registra el seguimiento a las accionde mejora establecidas en la auditorias internas o externas</t>
  </si>
  <si>
    <t>No existe un diseño del plan de mejoramiento o inclusión de acciones de mejora derivadas de los hallazgos del monitoreo, evaluación y seguimiento de AIEPI o de primera infancia en este plan de acción (dejar claro responsables y fechas de cumplimiento).</t>
  </si>
  <si>
    <t>Plasmar en el formato de plan de mejora las acciones a mejorar de la auditoria correspondiente a la estrategia AEIPI</t>
  </si>
  <si>
    <t>Diligenciamiento del formato de plan de mejora</t>
  </si>
  <si>
    <t>Se verifica el registran todas las acciones a mejorar por auditorio a la estrategia AEIPI</t>
  </si>
  <si>
    <t>No se realiza Socialización del plan de mejoramiento con el personal involucrado en su implementación.</t>
  </si>
  <si>
    <t xml:space="preserve">realizar socialización de plan de mejora con el personal involucrado en el proceso </t>
  </si>
  <si>
    <t>Formato de plan de mejora - acta de reunión</t>
  </si>
  <si>
    <t>Se obtiene registro de asistencia de reunión donde se indica el plan de mejora a implementar</t>
  </si>
  <si>
    <t>No se realiza seguimiento al cumplimiento del plan de mejoramiento.</t>
  </si>
  <si>
    <t>Realizar seguimiento a plan de mejora</t>
  </si>
  <si>
    <t xml:space="preserve">Formato de plan de mejora </t>
  </si>
  <si>
    <t xml:space="preserve">Se tiene formato de plan de mejora en drive que permite general el seguimiento </t>
  </si>
  <si>
    <t>Garantizar la planeación de la implementación de la estrategia AIEPI y de los demás lineamientos de primera infancia (Resolución 3280 de 2018) por medio del diseño de un plan operativo que cumpla con criterios de participación, integralidad, factibilidad y pertinencia que sirva como carta de navegación durante el proceso</t>
  </si>
  <si>
    <t>No se cuenta con diseño o actualización del plan operativo en el marco de los lineamientos de primera infancia.</t>
  </si>
  <si>
    <t>Realizar el diseño o acutalización de plan operativo en primera infancia</t>
  </si>
  <si>
    <t>Documento de plan operativo</t>
  </si>
  <si>
    <t>documento</t>
  </si>
  <si>
    <t>Se verifica el documento del plan oporativo requerido el cual en se encuentra en la estructura documental</t>
  </si>
  <si>
    <t xml:space="preserve">Garantizar la difusión del plan operativo de la estrategia AIEPI y primera infancia con el personal de la institución. </t>
  </si>
  <si>
    <t>No se realiza socialización del plan Operativo</t>
  </si>
  <si>
    <t>Realizar socialdel del plan operativo con el personal asistencial</t>
  </si>
  <si>
    <t>Registro de socializacion</t>
  </si>
  <si>
    <t>Se  verifica la lista de asistencia a la socialicion del plan operativo</t>
  </si>
  <si>
    <t>Construcción de un plan de comunicación que permita promocionar la estrategia y su importancia a toda la población, además de concentrar las acciones de difusión para las prácticas.</t>
  </si>
  <si>
    <t>No existe un Plan comunicacional elaborado para promover la estrategia AIEPI y demás lineamientos de primera infancia.</t>
  </si>
  <si>
    <t>Realizar un plan de comunicaciones para promover la estrategia AEIPI</t>
  </si>
  <si>
    <t>Plan de comunicaciones</t>
  </si>
  <si>
    <t>Plan de comunicación</t>
  </si>
  <si>
    <t>Se verifica el plan de comnicaciones realizado para la estrategia AEIPI</t>
  </si>
  <si>
    <t>No existe un Plan comunicacional socializado con el personal.</t>
  </si>
  <si>
    <t>Socializar el  plan de comunicaciones para promover la estrategia AEIPI</t>
  </si>
  <si>
    <t>Se  verifica la lista de asistencia a la socialicion del plan de comunicaciones</t>
  </si>
  <si>
    <t>No existe un Plan comunicacional implementado</t>
  </si>
  <si>
    <t>Implementar en la la CHICM el  plan de comunicaciones</t>
  </si>
  <si>
    <t>Publicacion de implementacion del plan</t>
  </si>
  <si>
    <t>Se verifica la plublicación de plan de comuncaciones</t>
  </si>
  <si>
    <t>Crear estrategias para el fortalecimiento de las practicas clave priorizadas.</t>
  </si>
  <si>
    <t>Promoción y difusión de las prácticas clave de AIEPI.</t>
  </si>
  <si>
    <t>Documentar las estrategia a utlizar  en las practicas de AEIPI</t>
  </si>
  <si>
    <t>Docomento de las estrategias</t>
  </si>
  <si>
    <t>Se verica el documento donde estan plasmadas las estrategias a utlilizar en AEIPI</t>
  </si>
  <si>
    <t>Efectuar por parte del lider de urgencias y su equipo de trabjo una buena planeación de la oferta del servicio de urgencias, manejar metodos y estrategias a través de los cuales el equipo de salud puedan alcanzar los logros, con referencia al flujo de pacientes,  rutas del paceiente en el servicio de urgencias, que permitan la atención oportuna en el servicio y acceso a otros servicios derivados de la atención de ésta dentro de la misma IPS o fuera de ella para evitar la saturacion en el servicio.</t>
  </si>
  <si>
    <t>No se tiene una planeacion adecuada del lider de urgencias y su equipo de trabajo de la oferta del servicio de urgencias, manejar metodos y estrategias a través de los cuales el equipo de salud puedan alcanzar los logros, con referencia al flujo de pacientes,  rutas del paceiente en el servicio de urgencias, que permitan la atención oportuna en el servicio y acceso a otros servicios derivados de la atención de ésta dentro de la misma IPS o fuera de ella para evitar la saturacion en el servicio.</t>
  </si>
  <si>
    <t>optimizar la coordinación y gestión del flujo de pacientes a través de la implementación de estrategias de triage más eficientes y el uso de tecnologías para el seguimiento del paciente.</t>
  </si>
  <si>
    <t>Proceso de triage documentado</t>
  </si>
  <si>
    <t>GO-02-ACA-AUR-002 GUIA OPERATIVA DE TRIAGE  - MA-02-ACA-003 MANUAL DE REFERENCIAY CONTRAREFERENCIA GO-02-ACA-003 DIRECCIONAMIENTO DEL PACIENTE POR SIGA</t>
  </si>
  <si>
    <t xml:space="preserve">Definir acuerdo de servicio que deben tener por interdependencia de servicios propios y externos tales como: Acuerdo de servicios con hospitalización, acuerdo de servicio con laboratorio clínico, acuerdo de servicio con Rx e imagenología, acuerdo de servicio con los medicos especiliastas interconsultantes, acuerdo de servicios con trasporte asistencial (ambulancia). En cada uno de ellos establecer mecanismos de medición que permitan evaluarlos, hacer seguimiento y trazabilidad, establecer metas en terminos de tiempo, opourtunidad de respuesta a las solicitudes realizadas desde el servicio de urgencias, etc, con el proposito de establecer las mejoras necesarias en cada uno de ellos para responder de manera oportuna, mejorar el flujo de los pacientes, la ruta de pacientes en el servicio, evitar cuellos de botella, evitar sobreocupacion, para lograr que la atención fluya de forma apropiada, eficiente y segura. </t>
  </si>
  <si>
    <t xml:space="preserve">No se tiene documentado acuerdos de servicios que deben tener por interdependencia de servicios propios y externos tales como: Acuerdo de servicios con hospitalización, acuerdo de servicio con laboratorio clínico, acuerdo de servicio con Rx e imagenología, acuerdo de servicio con los medicos especiliastas interconsultantes, acuerdo de servicios con trasporte asistencial (ambulancia). En cada uno de ellos establecer mecanismos de medición que permitan evaluarlos, hacer seguimiento y trazabilidad, establecer metas en terminos de tiempo, opourtunidad de respuesta a las solicitudes realizadas desde el servicio de urgencias, etc, con el proposito de establecer las mejoras necesarias en cada uno de ellos para responder de manera oportuna, mejorar el flujo de los pacientes, la ruta de pacientes en el servicio, evitar cuellos de botella, evitar sobreocupacion, para lograr que la atención fluya de forma apropiada, eficiente y segura. </t>
  </si>
  <si>
    <t>formalizar y optimizar los acuerdos de servicio interdependientes, con el objetivo de mejorar la coordinación entre servicios, aumentar la eficiencia operativa, y asegurar la atención oportuna y segura de los pacientes entre las áreas de hospitalización-laboratorio-radiologia-imagenologia-interconsulta-transporte (remisiones).</t>
  </si>
  <si>
    <t>Documento de formalización de acuerdos entre areas establecidas</t>
  </si>
  <si>
    <t>AUN SIN FORMALIZAR</t>
  </si>
  <si>
    <t>Estandarizar y realizar seguimiento a los acuerdos de interdepencia: Cirugía, Laboratorio, patología, imagenología, hospitalización , cuidado crítico, además metas de respuesta de especialista, Hacer análisis y feedback de los resultados, con el personal que corresponda.</t>
  </si>
  <si>
    <t>No se tiene estandarizado el  seguimiento a los acuerdos de interdepencia: hospitalización, Laboratorio, radiologia -imagenología, interconsultas , transporte, además metas de respuesta de especialista.</t>
  </si>
  <si>
    <t>Generar un sistema de gestión digital que permita el monitoreo y registro en tiempo real de las solicitudes realizadas entre los servicios y que donde se genere en tiempo real la estadistica de los datos registrados.</t>
  </si>
  <si>
    <t>Sistema de gestión digital</t>
  </si>
  <si>
    <t>estadistica de registros</t>
  </si>
  <si>
    <t>Articular  con las interdependencia de servicios el orden de asignación de camas, colocando del servicio de urgencias, dentro de las prioridades para la asignación de camas, de tal manera que se impacte la saturación y se aumente el flujo de paciente. La medición sobre la oportunidad de asignación de camas en urgencias desde el proceso de hospitalización es esencial, para correcto flujo de pacientes en este servicio, impacta en urgencias y forma parte de acuerdo de servicios entre procesos.  La meta internacional es de menos de una hora, en la institución pueden definir un tiempo estipulado, para cumplir los tiemos de oportunidad.</t>
  </si>
  <si>
    <t>No se cuenta con una articulacion entre  interdependencia de servicios el orden de asignación de camas, colocando del servicio de urgencias, dentro de las prioridades para la asignación de camas, de tal manera que se impacte la saturación y se aumente el flujo de paciente. La medición sobre la oportunidad de asignación de camas en urgencias desde el proceso de hospitalización es esencial, para correcto flujo de pacientes en este servicio, impacta en urgencias y forma parte de acuerdo de servicios entre procesos.  La meta internacional es de menos de una hora, en la institución pueden definir un tiempo estipulado, para cumplir los tiemos de oportunidad.</t>
  </si>
  <si>
    <r>
      <rPr>
        <sz val="9"/>
        <color theme="1"/>
        <rFont val="Century Gothic"/>
      </rPr>
      <t xml:space="preserve">Generar un triage interno sistematizado  de asignacion de camas donde fortalezca la articulación entre el servicio de urgencias y el proceso de asignación de camas para hospitalización </t>
    </r>
    <r>
      <rPr>
        <sz val="9"/>
        <color rgb="FF000000"/>
        <rFont val="Century Gothic"/>
      </rPr>
      <t>, donde la asignación de cama sea de acuerdo a la severidad del paciente</t>
    </r>
  </si>
  <si>
    <t xml:space="preserve">  Documento triage interno de asignación de camas</t>
  </si>
  <si>
    <t>Revisar y ajustar en el servicio de urgencias el proceso de triage, se hace triage consulta, por medico general. Simultaneamente, lo que en  deteerminados momentos retrasa la actividad del triage de los demas pacientes que estan  a la espera, impacta de manera negativa en la atencion del paciente pediatrico, para tomas de conducta oportunamente e inicio de tratameintos comprometiendo la seguridad del paciente y aumentando el riesgo de psoibles complicaciones. La norma estipula que en consultorios del triage se identifica rieso, y solo debe hacerse la clasificación, para posteriormente realizar la atencion medica. La actividad del triage no debe demorar más de cinco minutos, asi se logra agilizar la atención, evitar congestión en el consultorio donde se realiza el triage, además se optimiza el tiempo y talento humano.</t>
  </si>
  <si>
    <t>No se tiene ajustado  el proceso de triage, se hace triage consulta, por medico general. Simultaneamente, lo que en  deteerminados momentos retrasa la actividad del triage de los demas pacientes que estan  a la espera, impacta de manera negativa en la atencion del paciente pediatrico, para tomas de conducta oportunamente e inicio de tratameintos comprometiendo la seguridad del paciente y aumentando el riesgo de psoibles complicaciones. La norma estipula que en consultorios del triage se identifica rieso, y solo debe hacerse la clasificación, para posteriormente realizar la atencion medica. La actividad del triage no debe demorar más de cinco minutos, asi se logra agilizar la atención, evitar congestión en el consultorio donde se realiza el triage, además se optimiza el tiempo y talento humano.</t>
  </si>
  <si>
    <t xml:space="preserve">Revsiar el procedimiento operativo de triage en urgencias, asegurando que sea rápido, eficiente, y que permita a los profesionales tomar decisiones oportunas para todos los pacientes, especialmente aquellos en situaciones críticas que logren evitar riesgos para el usuario. </t>
  </si>
  <si>
    <t xml:space="preserve">Procedimiento operativo de triage  actualizado </t>
  </si>
  <si>
    <r>
      <rPr>
        <sz val="9"/>
        <color theme="1"/>
        <rFont val="Century Gothic"/>
      </rPr>
      <t xml:space="preserve">La tematica AIEPI no se incluye en </t>
    </r>
    <r>
      <rPr>
        <b/>
        <sz val="9"/>
        <color theme="1"/>
        <rFont val="Century Gothic"/>
      </rPr>
      <t>comité de vigilancia epidemiológica</t>
    </r>
    <r>
      <rPr>
        <sz val="9"/>
        <color theme="1"/>
        <rFont val="Century Gothic"/>
      </rPr>
      <t xml:space="preserve"> institucional.</t>
    </r>
  </si>
  <si>
    <t>Realizar gestión del proceso de triage debido a que se evidenciaron durante la revisión de los pacientes tiempo de realización de triage prologados. Se debe impactar en evaluar en triage el riesgo del paciente y no realización de consulta.</t>
  </si>
  <si>
    <t>No se cuenta con una adecuada gestión del proceso de triage debido a que se evidenciaron durante la revisión de los pacientes tiempo de realización de triage prologados. Se debe impactar en evaluar en triage el riesgo del paciente y no realización de consulta.</t>
  </si>
  <si>
    <t>Capacitar en el procedimiento operativo de triage en urgencias, enfocandose en la toma decisiones oportunas para evitar riesgos para todos los pacientes.</t>
  </si>
  <si>
    <t xml:space="preserve"> Capacitacón en triage pediatrico</t>
  </si>
  <si>
    <t>Lista  de asistencia</t>
  </si>
  <si>
    <t>SE REALIZA  EN EL DESPLIEGUE INSTITUCION</t>
  </si>
  <si>
    <t>se recomienda disponer en la sala de espera del talento humano en salud (APH o Auxliar de enfemería) para evaluar en los pacientes signos y sintomas de alerta para informar oportunamente al profesional de triage, y priorizar su clasificación, o su reclasificación en caso de ser un paciente triage 3 que este esperando en sala para la atención medica, y de esta manera evitar complicaciones y  situaciones imprevistas, que afecten la seguridad del paciente y se presenten cambios que afecten su condición, y más en el paciente pediatrio que su situacion de salud cambia rapidamente.</t>
  </si>
  <si>
    <t>No se cuenta en la sala de espera  talento humano en salud (APH o Auxliar de enfemería) para evaluar en los pacientes signos y sintomas de alerta para informar oportunamente al profesional de triage, y priorizar su clasificación, o su reclasificación en caso de ser un paciente triage 3 que este esperando en sala para la atención medica, y de esta manera evitar complicaciones y  situaciones imprevistas, que afecten la seguridad del paciente y se presenten cambios que afecten su condición, y más en el paciente pediatrio que su situacion de salud cambia rapidamente.</t>
  </si>
  <si>
    <t xml:space="preserve">Evaluar con las directivas la posibilidad de dispononer de personal en la sala de espera para evaluar los signos y sintomas de alerta </t>
  </si>
  <si>
    <t>Constancia de  reunión con la directva para evaluar la recomendación generada</t>
  </si>
  <si>
    <t>Acta de reunion</t>
  </si>
  <si>
    <t>EN COMITÉ</t>
  </si>
  <si>
    <t>Se recomienda al lider del servicio conocer los puntos criticos del proceso de atención en el area de urgencias, conocer el proceso de atención, conocer los protocolos de patologias tiempo dependiente para el servicio  de urgencias pediatricas, y revisar las mediciones adecuadas que permitan establecer en que se debe trabajar durante la gestión del servicio y evidenciar en lo que se prioriza con el objetivo de tomar las decisiones necesarias para la mejora, impactando de manera favorable en el comportamiento del servicio. Incorpora en el mapa de procesos institucional, en los procesos misionales y en el proceso atención de urgencias la caracterización y fluograma del proceso atención de urgencias, con el fin de conocer por parte del personal del servicio de urgencias, el paso a paso del proceso, los puntos de control para mejorar la ruta del paciente en el servicio, el flujo de pacientes y evitar cuellos de botella, para que mejore la atención oportuna y segura a los pacientes que consulta, igualmente favorece la interaccion de los procesos como medio para comunicarse entre si y mantenar el principio de enfoque de gestión por procesos.</t>
  </si>
  <si>
    <t xml:space="preserve">No se cuenta con un informe detallado por parte del lider del servicio de urgencias donde de a conocer los puntos criticos del proceso de atención en el area de urgencias,  conocer los protocolos , revision de estadisticas, evidenciar en lo que se prioriza con el objetivo de tomar las decisiones necesarias para la mejora. </t>
  </si>
  <si>
    <t>Generación por parte del lider de un informe general que de a enteder el conocimiento funcionamiento del servicio de urgencias y que se detalle el flujograma indicado del movimiento del usuario.</t>
  </si>
  <si>
    <t>Informe  mensual</t>
  </si>
  <si>
    <t xml:space="preserve">Incorporar en el mapa de procesos institucional, en los procesos misionales y en el proceso atención de urgencias la caracterización y flujograma del proceso atención de urgencias, el diagrama de flujo del proceso muestra las variaciones y relaciones de una serie de acciones con un objetivo en común, a partir de ello podrá detectar errores y aspectos que se pueden mejorar o solucionar de otra manera a la que se viene haciendo. El diagrama de flujo de proceso es la mejor forma para visualizar  objetivamente la organizacion del servicio, el objetivo principal dle flujograma es representar el proceso de forma visual para que su compresnion sea más sencilla y rapida. Con el diagrama de flujo del proceso es mas facil estudiar y observar el proceso  para optimizarlo, identificar puntos de mejora, detectar bucles repetititvos y elimnar todo el tipo de ineficiencias que se entorpezcan los resultados buscados. Una vez completado el diagrama de flujo del proceso es más factible asignar los roles de los colaboradores en cada una de las etapas. Por lo mismo,  también se pude usar como una herramienta de capacitación al personal del servicio de urgencias, conocer el paso a paso del proceso, los puntos de control para mejorar la ruta del paciente, el flujo de pacientes y evitar cuellos de botella, para que mejore la atención oportuna y segura para los pacientes que consulta, igualmente favorece la interacción de los procesos como medio para comunicarse entre si y mantener el principo de enfoque de gestión  por proceso en la institución. </t>
  </si>
  <si>
    <t xml:space="preserve">No se cuenta con el flujograma de atencion  en el proceso atención de urgencias con su  caracterización; el diagrama de flujo del proceso muestra las variaciones y relaciones de una serie de acciones con un objetivo en común, a partir de ello podrá detectar errores y aspectos que se pueden mejorar o solucionar de otra manera a la que se viene haciendo. El diagrama de flujo de proceso es la mejor forma para visualizar  objetivamente la organizacion del servicio, el objetivo principal dle flujograma es representar el proceso de forma visual para que su compresnion sea más sencilla y rapida. Con el diagrama de flujo del proceso es mas facil estudiar y observar el proceso  para optimizarlo, identificar puntos de mejora, detectar bucles repetititvos y elimnar todo el tipo de ineficiencias que se entorpezcan los resultados buscados. Una vez completado el diagrama de flujo del proceso es más factible asignar los roles de los colaboradores en cada una de las etapas. Por lo mismo,  también se pude usar como una herramienta de capacitación al personal del servicio de urgencias, conocer el paso a paso del proceso, los puntos de control para mejorar la ruta del paciente, el flujo de pacientes y evitar cuellos de botella, para que mejore la atención oportuna y segura para los pacientes que consulta, igualmente favorece la interacción de los procesos como medio para comunicarse entre si y mantener el principo de enfoque de gestión  por proceso en la institución. </t>
  </si>
  <si>
    <t>Diseño  del flujograma del proceso de atencion en  urgencias</t>
  </si>
  <si>
    <t>Flujograma establecido y formalizado</t>
  </si>
  <si>
    <t>AUN SIN REALIZAR</t>
  </si>
  <si>
    <t>Documentar el plan de contingencia para el servicio de urgencias del HICM, socializar  con el personal del servicio, tener evidencia  de ello, con el proposito de establecer actividades precisas para su activación. El plan de contingencia debe indicar los pasos de activación los niveles de coordinación existentes, las funciones y responsabilidades de sus diferentes áreas, asi como los lineameintos que conducen a la ejecución de las acciones en la activación del plan como: Indicar quién lo activa, los pasos y el proceso para activar, al mismo tiempo que describa el mecanismo usado por la instutición para informar, difundir y comunicar con otros actores del sistema (IPS CRUE. EAPB). Con el propósito de evitar situaciones de riesgo para el personal y los pacientes que acuden a la institución. Además evitar congestión del servicio, agiliar el tránsito pr el servicio de urgencias y garantizar la seguridad y la oportunidad de la atención.</t>
  </si>
  <si>
    <t>No se tiene documentado un plan de contingencia para el servicio de urgencias del HICM, donde sea socializado  con el personal del servicio, con el proposito de establecer actividades precisas para su activación. El plan de contingencia debe indicar los pasos de activación los niveles de coordinación existentes, las funciones y responsabilidades de sus diferentes áreas, asi como los lineameintos que conducen a la ejecución de las acciones en la activación del plan como: Indicar quién lo activa, los pasos y el proceso para activar, al mismo tiempo que describa el mecanismo usado por la instutición para informar, difundir y comunicar con otros actores del sistema (IPS CRUE. EAPB). Con el propósito de evitar situaciones de riesgo para el personal y los pacientes que acuden a la institución. Además evitar congestión del servicio, agiliar el tránsito pr el servicio de urgencias y garantizar la seguridad y la oportunidad de la atención.</t>
  </si>
  <si>
    <t>Documentar el plan de contingencia para el servicio de urgenicas de la Corporacion Hospital Infantil Concejo de Medellín</t>
  </si>
  <si>
    <t>Documento escrito y socializado</t>
  </si>
  <si>
    <t>Establecer los indicadores de calidad teniendo en cuenta el entorno institucional y del servicio, como por ejemplo: paciente hiperfrecuentadores en el servicio de urgencias, tiempos de realización de triage, tiempos puesta-triage, tiempos para la atención medica, tiempos para la atención del paciente interinstitucionales, tiempo de respuesta a la solicitud de ambulancia, seguimiento a los acuerdos de servicios pactados, promedio de tiempo con referencia a la estancia de los pacientes en las sala de observación, consultorio triage, respuesta por parte de inerconsultas a los medicos especialistas, , respuesta por parte de las EAPB en las asginaciones de citas por platafomra CIGA etc. Hacer el seguimiento de acuerdo a los tiempos y metas establecidas con el obetivo de tomar decisiones e implementar las acciones de mejora que se requieran, para impactar de maner importante en el comportamieno del servicio de urgencias, mejorar los flujos de pacientes, evitar sobreocupación y agiliar los tiempos de estancia en el servicio. Mejorando la oportunidad de atención y el acceso a los demás servicios de la institución y externos a ella, por parte de los usuarios que allí consultan.</t>
  </si>
  <si>
    <t>No se tiene establecidos indicadores de calidad  que incluuyen: paciente hiperfrecuentadores en el servicio de urgencias, tiempos de realización de triage, tiempos puesta-triage, tiempos para la atención medica, tiempos para la atención del paciente interinstitucionales, tiempo de respuesta a la solicitud de ambulancia, seguimiento a los acuerdos de servicios pactados, promedio de tiempo con referencia a la estancia de los pacientes en las sala de observación, consultorio triage, respuesta por parte de inerconsultas a los medicos especialistas, , respuesta por parte de las EAPB en las asginaciones de citas por platafomra CIGA etc. Hacer el seguimiento de acuerdo a los tiempos y metas establecidas con el obetivo de tomar decisiones e implementar las acciones de mejora que se requieran, para impactar de maner importante en el comportamieno del servicio de urgencias, mejorar los flujos de pacientes, evitar sobreocupación y agiliar los tiempos de estancia en el servicio. Mejorando la oportunidad de atención y el acceso a los demás servicios de la institución y externos a ella, por parte de los usuarios que allí consultan.</t>
  </si>
  <si>
    <t>Revisión de los indicadores exitentes y crear aquellos que hagan falta para cumplir con el hallazgo referenciado</t>
  </si>
  <si>
    <t>Tabla de indicadores y fichas de ellos</t>
  </si>
  <si>
    <t>Tabla indicadores</t>
  </si>
  <si>
    <t>Se anexan fichas de indicadores actualizados</t>
  </si>
  <si>
    <t>Diseñar y documentar e implementar el documento RIAS para el paciente con "sindrome convulsivo" teniendo en cuenta la población objeto y el enfoque del modelo de atención con el cual cuenta la institución.</t>
  </si>
  <si>
    <t>No se tiene Diseñado el documento RIAS para el paciente con "sindrome convulsivo" teniendo en cuenta la población objeto y el enfoque del modelo de atención con el cual cuenta la institución.</t>
  </si>
  <si>
    <t>Generar el documento RIAS para pacientes con "sindrome convulsivo), especifico para poblacion pediatrica</t>
  </si>
  <si>
    <t>Documento diseñado y publicado</t>
  </si>
  <si>
    <t>Formular indicadores y construir las ficha técnica para el indicador de eficacia, que permita evaluar resultados esperados y realizar acciones de mejora para el proceso de atención de consulta externa, para neurología y para la consulta medica de pediatría.</t>
  </si>
  <si>
    <t>no se tiene Formulados indicadores y  ficha técnica para el indicador de eficacia, que permita evaluar resultados esperados y tomar acciones de mejora para el proceso de atención de consulta externa, para neurología y para la consulta medica de pediatría.</t>
  </si>
  <si>
    <t>Se anexa ficha de indicadores actualizados</t>
  </si>
  <si>
    <t>Realizar en el proceso de GESTION DE NECESIDADES Y EXPECTATIVAS, la medición, análisis, seguimiento y mejoramiento en los indicadores Proporción de pacientes insatisfechos y porcentaje de quejas y reclamos resueltas antes de 15 días.</t>
  </si>
  <si>
    <t>No se realiza  la medición, análisis, seguimiento y mejoramiento en los indicadores Proporción de pacientes insatisfechos y porcentaje de quejas y reclamos resueltas antes de 15 días.</t>
  </si>
  <si>
    <t>Revisión de los indicadores exitentes y crear aquellos que hagan falta para cumplir con el hallazgo referenciado (proporcion de pacientes insatisfechos, porcentaje de quejas y reclamos)</t>
  </si>
  <si>
    <t>Revisar e implementar indicadores y ficha técnica para realizar medición, análisis, seguimiento y mejoramiento al proceso de referencia y contrareferencia.</t>
  </si>
  <si>
    <t>No se tienen implementado los indicadores de  referencia y contrareferencia</t>
  </si>
  <si>
    <t>Revisión de los indicadores exitentes y crear aquellos que hagan falta para cumplir con el hallazgo referenciado (referencia y contrareferencia)</t>
  </si>
  <si>
    <t>En conjunto con la IPS y las EAPB con las cuales se tiene contrato para la atención de los pacientes la interporabilidad de la HC, para brindar al usuario continuidad e integralidad en la atención</t>
  </si>
  <si>
    <t>No tener establecido un protocolo entre la IPS y las EAPB con las cuales se tiene contrato para la atención de los pacientes la interporabilidad de la HC, para brindar al usuario continuidad e integralidad en la atención</t>
  </si>
  <si>
    <t>Generar un analisis de la situación y evaluar la infraestructura tecnológica para los sistemas de gestión de la historia clínica que utiliza la corporaciób  y la EAPB, identificando si son compatibles entre sí o si existen barreras tecnológicas.</t>
  </si>
  <si>
    <t xml:space="preserve">Dcoumento de analisis </t>
  </si>
  <si>
    <t>AUDITORIA POSITIVA</t>
  </si>
  <si>
    <t xml:space="preserve">No se evidenció claridad en la argumentación de la respuesta a las glosas identificadas durante el mes de enero de 2025.
</t>
  </si>
  <si>
    <t>El responsable institucional de la gestión de glosas adjuntó soportes que no se correspondían con el motivo o el origen de la glosa o no se adjuntaron los soportes requeridos.</t>
  </si>
  <si>
    <t>establecer una actividad sistematica de verificacion por parte del/la lider de glosas y devoluciones para verificar que los soportes a enviar a la EAPB correspondan a la facturas glosadas y a su motivode objecion</t>
  </si>
  <si>
    <t>base de datos Notificacion de glosas con aprobaciom del lider de glosas y devoluciones para el envio delsoporte</t>
  </si>
  <si>
    <t>inmediata</t>
  </si>
  <si>
    <t>proporcion de soportes enviados a la Eapb que coincidem con elmotivo de la objecion</t>
  </si>
  <si>
    <t>soporta por la auxiliar administrativa como el proceso de respuesta de glosas a la EAPB  positiva.</t>
  </si>
  <si>
    <t>La distribución de cargos principales y las suplencias para el procedimiento de buenas prácticas de manufactura de gases medicinales no cumple con los lineamientos técnicos de la Resolución 4410 de 2009.</t>
  </si>
  <si>
    <t>Debido a factores económicos la institución definió prescindir de un cargo de la planta denominado "Líder Químico farmacéutico", por lo cual re distribuyó los cargos principales y las suplencias para el procedimiento de buenas prácticas de manufactura de gases medicinales de acuerdo con los perfiles con los que se contaba en la institución, interpretando los lineamientos técnicos incluidos en la Resolución 4410 de 2009 de una manera no precisa.</t>
  </si>
  <si>
    <t>Contratación de químico farmacéutico mediante contrato por prestación de servicios para cubrir la suplencia de la dirección técnica del servicio farmacéutico y del procedimiento de buenas prácticas de manufactura de gases medicinales, de acuerdo con los lineamientos incluidos en la Resolución 4410 de 2009.</t>
  </si>
  <si>
    <t>Contrato de prestación de servicios legalizado y acta de inicio firmada.</t>
  </si>
  <si>
    <t>Se cierra tarea con soporte de actividad revisado. Contrato 160-2025. del 23 de enero de 2025.</t>
  </si>
  <si>
    <t>No se cuenta con documento actualizado "MANUAL DE BUENAS PRÁCTICAS DE MANUFACTURA DE GASES MEDICINALES" de acuerdo con los cambios realizados en el organigrama de los colaboradores responsables del proceso.</t>
  </si>
  <si>
    <t>Los cambios de responsables del proceso no se habían realizado de manera formal y por lo tanto no se intervino el documento institucional.</t>
  </si>
  <si>
    <t>Actualizar el documento "MANUAL DE BUENAS PRÁCTICAS DE MANUFACTURA DE GASES MEDICINALES", específicamente en lo referente al organigrama de cargos principales y suplentes.</t>
  </si>
  <si>
    <t>Documento "MANUAL DE BUENAS PRÁCTICAS DE MANUFACTURA DE GASES MEDICINALES" actualizado, publicado en DRIVE institucional y socializado en COFYTE extraordinario.</t>
  </si>
  <si>
    <t>N.A</t>
  </si>
  <si>
    <t>Se cierra tarea con soporte de documento actualizado(politica y procedimiento), de acuerdo con listado de asistencia.</t>
  </si>
  <si>
    <t>No se cuenta con contrato vigente para la implementación del sistema de distribución de medicamentos en dosis unitaria.</t>
  </si>
  <si>
    <t>El contrato con la Corporación de Fomento Asistencial del Hospital Universitario San Vicente de Paul se encontraba en proceso de renovación al momento de la visita.</t>
  </si>
  <si>
    <t>Legalizar el contrato de prestación de servicios con la Corporación de Fomento Asistencial del Hospital Universitario San Vicente de Paul para implementación del sistema de distribución de medicamentos en dosis unitaria.</t>
  </si>
  <si>
    <t>Contrato legalizado.</t>
  </si>
  <si>
    <t>24/01/205</t>
  </si>
  <si>
    <t>documento - contrato</t>
  </si>
  <si>
    <t>Se cierra tarea con soporte de contrato suscrito (se anexa) y legalizado que reposa en área jurídica.</t>
  </si>
  <si>
    <t>No se cuenta con nevera industrial para almacenamiento de medicamentos en el servicio farmacéutico. La nevera convencional de líne hogar existente no cuenta con calificación.</t>
  </si>
  <si>
    <t>No se idnetificó la necesidad de realizar calificación a la nevera convencional de línea hogar, puesto que se garantizaba su revisión periódica y su seguimiento por el área de mantenimiento.</t>
  </si>
  <si>
    <t>Adquirir nevera de uso industrial para el servicio farmacéutico o realizar ejercicio de calificación a la nevera convencional y determinar la viabilidad y seguridad de su uso al interior del servicio.</t>
  </si>
  <si>
    <t>Calificación positiva de la nevera convencional y/o adquisición de nevera industrial.</t>
  </si>
  <si>
    <t>Aunque se tiene la nevera convencional y se realiza los mantenimiento se anexa constancia de mantenimiento aun no se ha generado la calificación requerida de la viabilidad de su uso.</t>
  </si>
  <si>
    <t>El contrato vigente para la implementación del sistema de distribución de medicamentos en dosis unitaria no contempla medicamentos en formas farmacéuticas diferentes a la tabletería y no se corresponde con el perfil farmacéutico de la institución.</t>
  </si>
  <si>
    <t>No se ha establecido el perfil farmacéutico institucional.</t>
  </si>
  <si>
    <t>Incluir en el contrato de prestación de servicios con la Corporación de Fomento Asistencial del Hospital Universitario San Vicente de Paul para implementación del sistema de distribución de medicamentos en dosis unitaria , el re empaque y re envase de otras formas farmacéuticas, priorizando aquellas clasificadas como estériles.</t>
  </si>
  <si>
    <t>Realizar otro sí al contrato legalizado actual.</t>
  </si>
  <si>
    <t>No se cuenta con validación a las termoneveras utilizadas para eventos de contingencia, adicionalmente, no se encuentra documentado el número de pilas necesarias para la conservación de medicamentos ni el tiempo límite de la contingencia en función de las mismas.</t>
  </si>
  <si>
    <t>No se había identificado la necesidad de realizar validación a las termoneveras.</t>
  </si>
  <si>
    <t>Establecer, implementar y documentar el proceso de validación de la termoneveras ante eventos de contingencia en el servicio farmacéutico.</t>
  </si>
  <si>
    <t>Documento creado, publicado y difundido y soportes de la implementación, mediante formatos de seguimiento.</t>
  </si>
  <si>
    <t>Los termohigrómetros de uso habitual en el servicio no se encuentran debidamente identificados y los reportes de calibración no incluyen el sitio al que pertenecen.</t>
  </si>
  <si>
    <t>El proceso de plaqueteo o identificación del equipo está en curso a cargo del área de activos fijos.</t>
  </si>
  <si>
    <t>Identificación de equipos médicos a partir de placa y o serie.</t>
  </si>
  <si>
    <t>Equipos médicos correctamente identificados.</t>
  </si>
  <si>
    <t>SE TIENEN IDENTIFICADOS LOS EQUIPOS DESDE EL AREA DE ACTIVOS FIJOS, SIN EMBARDO EL PLAQUETEO NO HA POSIBLE POR FALTA DE IMPRESORA QUE GENERA LA PLAQUETA</t>
  </si>
  <si>
    <t>El procedimiento de perfil farmacoterapéutico está incompleto y no permite evidenciar el seguimiento sistemático de los eventos o situaciones relacionadas con los mismos.</t>
  </si>
  <si>
    <t>No se tenían elementos para cualificar el procedimiento existente.</t>
  </si>
  <si>
    <t>Documentar y actualizar el procedimiento de perfil farmacoterapéutico.</t>
  </si>
  <si>
    <t>Este proceso queda pendiente de realizar el estudio de viabilidad, debido a la necesidad de personal.</t>
  </si>
  <si>
    <t>El personal de enfermería no hace uso del cuarto limpio para la preparación de medicamentos de acuerdo con los linemaientos institucionales</t>
  </si>
  <si>
    <t>Desconocimiento o falta de adherencia a los protocolos institucionales</t>
  </si>
  <si>
    <t>Realizar capacitación sobre los lineamientos institucionales y supervisar el cumplimiento del uso del cuarto limpio</t>
  </si>
  <si>
    <t>Registro de asistencia a la capacitación y lista de verificación de cumplimiento en rondas de supervisión</t>
  </si>
  <si>
    <t>P/ SOLICITAR SOPORTES A COORDINACIÓN DE ENFERMERÍA.</t>
  </si>
  <si>
    <t>Se encuentra remanentes de medicamentos en la nevera del servicio (área no autorizada por el INVIMA) que superan las horas de establidad del mismo.</t>
  </si>
  <si>
    <t>Falta de conocimiento sobre la normativa INVIMA y control inadecuado del almacenamiento</t>
  </si>
  <si>
    <t>Reforzar la normativa sobre almacenamiento, retirar medicamentos vencidos, e implementar controles de seguimiento</t>
  </si>
  <si>
    <t>Reporte de auditoría, acta de retiro de medicamentos vencidos y evidencia fotográfica del nuevo control</t>
  </si>
  <si>
    <t>Reporte</t>
  </si>
  <si>
    <t>Se anexa soporte de listado de medicamentos vencidos y averiados generadas durante el mes y listado de verificacion firmada por los asitentes</t>
  </si>
  <si>
    <r>
      <rPr>
        <sz val="9"/>
        <color theme="1"/>
        <rFont val="Century Gothic"/>
      </rPr>
      <t>optimizar la coordinación y gestión del flujo de pacientes</t>
    </r>
    <r>
      <rPr>
        <sz val="10"/>
        <color theme="1"/>
        <rFont val="Century Gothic"/>
      </rPr>
      <t xml:space="preserve"> a través de la implementación de estrategias de triage más eficientes y el uso de tecnologías para el seguimiento del paciente.</t>
    </r>
  </si>
  <si>
    <t>No se conoce por parte del personal asistencia la existendia de la tabla de estabilidad de medicamentos en uso en el área de hospitalización</t>
  </si>
  <si>
    <t>Falta de socialización del documento y baja accesibilidad al mismo</t>
  </si>
  <si>
    <t>Socializar y ubicar la tabla de estabilidad en un lugar visible en el área de hospitalización</t>
  </si>
  <si>
    <t>Registro de socialización, evidencia fotográfica de la tabla visible en el área</t>
  </si>
  <si>
    <t>Registro</t>
  </si>
  <si>
    <t>Se soporto la guia de estabilidad, y tabla actualizada , la cual es cada piso tienen accso a dicha tabla. No se encuetra expuesta por ser tan extensa.</t>
  </si>
  <si>
    <r>
      <rPr>
        <sz val="9"/>
        <color rgb="FF000000"/>
        <rFont val="Century Gothic"/>
      </rPr>
      <t>formalizar y optimizar los acuerdos de servicio interdependientes</t>
    </r>
    <r>
      <rPr>
        <sz val="10"/>
        <color rgb="FF000000"/>
        <rFont val="Century Gothic"/>
      </rPr>
      <t>, con el objetivo de mejorar la coordinación entre servicios, aumentar la eficiencia operativa, y asegurar la atención oportuna y segura de los pacientes entre las áreas de hospitalización-laboratorio-radiologia-imagenologia-interconsulta-transporte (remisiones).</t>
    </r>
  </si>
  <si>
    <t>Se hace uso de un mismo medicamento para dos o más pacientes como un hábito reconocido y nombrado APROVECHAMIENTO.</t>
  </si>
  <si>
    <t xml:space="preserve">Práctica inadecuada por escasez de recursos </t>
  </si>
  <si>
    <t>Reentrenar al personal en el manejo seguro de medicamentos y reforzar la norma de un medicamento por paciente</t>
  </si>
  <si>
    <t>Lista de asistencia a la capacitación, acta de compromiso firmada,</t>
  </si>
  <si>
    <t>ANEXAR COMUNICADO FORMAL Y ACTA DE DOFYTE</t>
  </si>
  <si>
    <t>No se cuenta con contrato vigente para el suministro y mantenimiento de gases medicinales</t>
  </si>
  <si>
    <t>Los contratos con TODO GAS y CRYOGAS se encontraba en proceso de renovación al momento de la visita.</t>
  </si>
  <si>
    <t>Legalizar los contratos de prestación de servicios con TODO GAS y CRYOGAS.</t>
  </si>
  <si>
    <t>Contratos legalizados.</t>
  </si>
  <si>
    <t>Se soportan los contratos generados para todos gas y cryogas vigencia 2025</t>
  </si>
  <si>
    <r>
      <rPr>
        <sz val="9"/>
        <color theme="1"/>
        <rFont val="Century Gothic"/>
      </rPr>
      <t xml:space="preserve">Generar un triage interno sistematizado  de asignacion de camas donde fortalezca la articulación entre el servicio de urgencias y el proceso de asignación de camas para hospitalización </t>
    </r>
    <r>
      <rPr>
        <sz val="10"/>
        <color rgb="FF000000"/>
        <rFont val="Century Gothic"/>
      </rPr>
      <t>, donde la asignación de cama sea de acuerdo a la severidad del paciente</t>
    </r>
  </si>
  <si>
    <t>El paquete técnico de formatos del procedimiento de gases medicinales incluye ítems que no se registran de manera sistemática y que son redundantes.</t>
  </si>
  <si>
    <t>La Corporación adoptó el paquete técnico de formatos ofrecido por asesores externos expertos en el tema.</t>
  </si>
  <si>
    <t>Ajustar y actualizar el paquete técnico de formatos del procedimiento de gases medicinales.</t>
  </si>
  <si>
    <t>Formatos ajustados, publicado y difundidos y soportes de la implementación, mediante formatos de seguimiento.</t>
  </si>
  <si>
    <t>formato</t>
  </si>
  <si>
    <t xml:space="preserve">TODOS LOS DOCUMENTOS SEE ENCUENTRAN ACUTALIZADOS </t>
  </si>
  <si>
    <r>
      <rPr>
        <sz val="9"/>
        <color rgb="FF000000"/>
        <rFont val="Century Gothic"/>
      </rPr>
      <t>Revsiar el procedimiento operativo de triage en urgencias</t>
    </r>
    <r>
      <rPr>
        <sz val="10"/>
        <color rgb="FF000000"/>
        <rFont val="Century Gothic"/>
      </rPr>
      <t xml:space="preserve">, asegurando que sea rápido, eficiente, y que permita a los profesionales tomar decisiones oportunas para todos los pacientes, especialmente aquellos en situaciones críticas que logren evitar riesgos para el usuario. </t>
    </r>
  </si>
  <si>
    <t>No se identifca un adecuado aseo en el area de ubicación de los cilidros de oxigeno.</t>
  </si>
  <si>
    <t>Se encuentran cilindron con polvo y los plasticos de los cilindros de transporte en el piso</t>
  </si>
  <si>
    <t>Persnaol del servicio de aseo del area toma medidas correctivo de un adecuado aseo</t>
  </si>
  <si>
    <t>Imgenes fotografica del area luedo de realizar aseo</t>
  </si>
  <si>
    <t>SE ANEXA FOTOGRAFIA DEL CUARTO  E INCLUYE FOTOGRAFIA DE CONTROL DE TEMPERATURA</t>
  </si>
  <si>
    <r>
      <rPr>
        <sz val="9"/>
        <color rgb="FF000000"/>
        <rFont val="Century Gothic"/>
      </rPr>
      <t xml:space="preserve">Capacitar en el procedimiento operativo de triage en urgencias, enfocandose en la </t>
    </r>
    <r>
      <rPr>
        <sz val="10"/>
        <color rgb="FF000000"/>
        <rFont val="Century Gothic"/>
      </rPr>
      <t>toma decisiones oportunas para evitar riesgos para todos los pacientes.</t>
    </r>
  </si>
  <si>
    <t>No se cuenta con soporte de recepción tecnica del oxígeno suministrado por le empresa CRYOGAS ni con soporte específico de seguimiento al consumo promedio.</t>
  </si>
  <si>
    <t>La Corporación consulta el consumo promedio por el aplicativo institucional, pero no todo el personal conoce y maneja esta alternativa.</t>
  </si>
  <si>
    <t>Establecer formato de recepción técnica de oxígeno e instrumento para el seguimiento del consumo promedio de oxígeno en la institución.</t>
  </si>
  <si>
    <t>Se anexa soporte de los formatos GM-FO-04 (RECEPCION DE PRODUCTOS) Y GM-FO-01 (CONTROL DE CALIDAD</t>
  </si>
  <si>
    <t>No se cuenta con el equipo analizador de oxigeno</t>
  </si>
  <si>
    <t>La Corporación adquirió este equipo, sin embargo, desde su entrega presentó dificultades en su funcionamiento y hasta el momento el proveedor no ha respondido por el cambio.</t>
  </si>
  <si>
    <t>Adquirir un nuevo analizador de oxígeno.</t>
  </si>
  <si>
    <t>Equipo</t>
  </si>
  <si>
    <t>Se anexo fotografia del nuevo equipo y fotografia de la caja del kit donde esta ubicado  el analizador de oxigeno</t>
  </si>
  <si>
    <t>No se evidencia actualización de la certificación a los colaboradores que concurren en el proceso de gases medicianles.</t>
  </si>
  <si>
    <t xml:space="preserve">Personal nuevo en el proceso que no se teía en la programación </t>
  </si>
  <si>
    <t>Capacitar los colaboradores que concurren en el proceso de gases medicianles.</t>
  </si>
  <si>
    <t>Certificados de asisetncia a capacitación.</t>
  </si>
  <si>
    <t xml:space="preserve">Se anexa soporte de nombramiento y certicado de capaciones </t>
  </si>
  <si>
    <t>MEMORANDO DE RECOMENDACIONES PARA FORTALECER ASPECTOS AMBIENTALES- CORPORACIÓN HOSPITAL INFANTIL CONCEJO DE MEDELLIN.</t>
  </si>
  <si>
    <t>La institución de salud no suministró el Registro como Generadores de Residuos o Desechos Peligrosos ante el IDEAM, incumpliendo con el plazo máximo establecido hasta el 31 de marzo de cada año, conforme a lo dispuesto en la Resolución 1362 de 2007. Esta situación representa un incumplimiento de las obligaciones legales vigentes para los generadores de residuos peligrosos, lo que podría derivar en sanciones por parte de la autoridad ambiental competente</t>
  </si>
  <si>
    <t>Desconocimiento normativo</t>
  </si>
  <si>
    <t>Reportar al IDEAM cuando se habilite la aplicación, los residuos peligrosos que genera la Corporación Hospital Infantil Concejo de Medellín</t>
  </si>
  <si>
    <t>Certificado de registro de RESPEL emitido por el IDEAM</t>
  </si>
  <si>
    <t>Residuos peligrosos reportados ante el IDEAM</t>
  </si>
  <si>
    <t>se anexa sopporte de reporte</t>
  </si>
  <si>
    <t>Se identificó que la entidad no dio cumplimiento a lo establecido en el Decreto 050 del 2018, en relación con la realización del análisis de vertimientos y su respectivo reporte anual ante la autoridad ambiental competente dentro del periodo exigido por la norma. Si bien la entidad aportó cotización para la ejecución de la caracterización, no se evidenció la realización efectiva del estudio ni el cumplimiento del reporte requerido.</t>
  </si>
  <si>
    <t>Falta de oportunidad en la actualización del estudio.</t>
  </si>
  <si>
    <t>Contratar estudio de vertimientos y realizar el respectivo reporte ante el Área Metropolitana</t>
  </si>
  <si>
    <t>Informe de estudio de vertimientos y
Registro de reporte ante el Área Metropolitana</t>
  </si>
  <si>
    <t>Estudio de vertimientos
Reportado ante el Área Metropolitana</t>
  </si>
  <si>
    <t>Resultados obtenidos en julio de 2026. Se difudieron los resultados en comité de GAGAS de julio.</t>
  </si>
  <si>
    <t>Auditoría de Calidad Savia Salud EPS</t>
  </si>
  <si>
    <t>31/07/205</t>
  </si>
  <si>
    <t xml:space="preserve">Se recomienda actualizar la información de canales de asignación de citas en plataformas externas como SAVIA SALUD </t>
  </si>
  <si>
    <t xml:space="preserve">Falta de coordinación entre la institución y las plataformas externas. </t>
  </si>
  <si>
    <t>Verificar y actualizar periódicamente la información publicada en plataformas externas sobre canales para la asignación de citas.</t>
  </si>
  <si>
    <t xml:space="preserve">Implementación de una lista de chequeo para verificar la publicación de infromación en plataformas internas y externas. </t>
  </si>
  <si>
    <t>Se actualiza el Plan Estrategico de Gestión del Talento Humano</t>
  </si>
  <si>
    <t>Se evidenció Manual de gestión humana desactualizado a 2014.</t>
  </si>
  <si>
    <t>manual de gestión humana desactualizado a 2014.</t>
  </si>
  <si>
    <t>Actualizar manual de gestión humana que inlcuya los procesos clave: planeación, selección, contratación, inducción, evaluación de
desempeño, beneficios, bienestar laboral y manejo de ausencias</t>
  </si>
  <si>
    <t>Actualización del enfoque.</t>
  </si>
  <si>
    <t>Se construye el Plan Institucional de Capacitación</t>
  </si>
  <si>
    <t>Se evidenció documentación no actualizada para los procesos de inducción, re inducción y entrenamiento y acciones de formación continua.</t>
  </si>
  <si>
    <t>Limitaciones presupuestales o logísticas para formar y certificar al personal</t>
  </si>
  <si>
    <t>Se requiere certificación al personal de enfermería vinculado y se incluye en la lista de chequeo de requisitos de ingreso para el personal nuevo.</t>
  </si>
  <si>
    <t>Se identificó una falencia en la certificación del personal en POCT, lo cual representa un hallazgo importante frente al cumplimiento de la Resolución 3100 de 2019 y el Decreto 376 de 2022.</t>
  </si>
  <si>
    <t>Ausencia de estrategias de motivación o reconocimiento al cumplimiento de prácticas seguras.</t>
  </si>
  <si>
    <t>Solicitar la certificación del personal de enfermería en POCT.</t>
  </si>
  <si>
    <t>Búsqueda de convenios docencia servicio o con proveedores para promover la formación del personal.</t>
  </si>
  <si>
    <t>Se soportan certificados</t>
  </si>
  <si>
    <t xml:space="preserve"> Se reconoce la necesidad de continuar fortaleciendo la adherencia a prácticas seguras y extender su aplicación a la totalidad del personal, lo cual es esencial para lograr un sistema de atención más seguro, eficiente y centrado en el paciente.</t>
  </si>
  <si>
    <t>Ausencia de formación en habilidades comunicacionales para el personal médico</t>
  </si>
  <si>
    <t>Ampliar la cobertura de la formación en seguridad del paciente a todo el personal.</t>
  </si>
  <si>
    <t>Actividades de formación continua en seguridad del paciente</t>
  </si>
  <si>
    <t>los médicos tratantes no ofrecen información del diagnóstico y pronostico claro a los pacientes, los cuales lo relacionan con la poca continuidad que existe entre medico y medico y la falta de comunicación entre ellos</t>
  </si>
  <si>
    <t>Implementar estrategias de comunicación médico-paciente.</t>
  </si>
  <si>
    <t>Talleres de habilidades comunicativas, validación por encuestas de satisfacción.</t>
  </si>
  <si>
    <t>Se encontraron dispositivos vencidos en el kit código fucsia y registros incompletos de la verificación</t>
  </si>
  <si>
    <t>Falta de control y monitoreo del stock de insumos críticos</t>
  </si>
  <si>
    <t>Garantizar la adherencia al procedimeinto de verificación de inventario del kit de código fucsia</t>
  </si>
  <si>
    <t xml:space="preserve">Rondas semanales de revisión del kit, con registros documentados y reposición inmediata. </t>
  </si>
  <si>
    <t>Se tiene registro derevision de kit de codigo fuccia</t>
  </si>
  <si>
    <t>COFYTE con soportes incompletos y actas con informaxción incipiente</t>
  </si>
  <si>
    <t>Ausencia de lineamientos claros sobre lo que debe documentarse y cómo.</t>
  </si>
  <si>
    <t>Garantizar la adherencia a los lineamientos de comités institucionales</t>
  </si>
  <si>
    <t>Verificación continua por parte de control interno hasta obtener continuidad de cumplimiento.</t>
  </si>
  <si>
    <t>Las actad del Cofyte se estan generando de acuerdo a los lineamientos establecidos</t>
  </si>
  <si>
    <t>Los proceso de formación no incluyen ficha técnica, ni evaluación ni informe final, por lo tanto no cumplen la expectativa para responder al PHVA.</t>
  </si>
  <si>
    <t>No hay una cultura de documentación, evaluación ni seguimiento de los procesos</t>
  </si>
  <si>
    <t>Garantizar la adherencia a los lineamientos institucionales para los procesos de formación.</t>
  </si>
  <si>
    <t xml:space="preserve">No se cuenta con  la estructuración formal de un programa de humanización. Este programa deberá incluir   estrategias claramente definidas, sistemas de evaluación, indicadores de impacto como la tasa de satisfacción de usuarios entre otros, y mecanismos de mejora continua. </t>
  </si>
  <si>
    <t>Ausencia de una cultura organizacional orientada al trato digno y empático</t>
  </si>
  <si>
    <t>Documentar, difundir y evaluar el programa de humanización.</t>
  </si>
  <si>
    <t xml:space="preserve">Generar  el plan de humanización  que contenga  objetivos, líneas estratégicas, indicadores (como satisfacción del usuario), cronograma de implementación </t>
  </si>
  <si>
    <t>Se construye el Plan Institucional de Humanización para el Cliente Interno.</t>
  </si>
  <si>
    <t>Aunque se tiene la nevera convencional y se realiza los mantenimiento se anexa constancia de mantenimiento aun no se ha generado la califación requerida de la viabilidad de su uso.</t>
  </si>
  <si>
    <t>Evaluación de la gestión clínica Ruta de atención pediátrica en las IPS de Medellín, a través de la metodología paciente trazador.</t>
  </si>
  <si>
    <t>16, 17 y 18 de junio</t>
  </si>
  <si>
    <t>No se cuenta con planes de contingencia ante situaciones de alta demanda en el triage y la evaluación pediátrica en urgencias documentado.</t>
  </si>
  <si>
    <t>No se había contemplado la necesidad de documentar los planes de contingencia al respecto. Actualmente operan pero no se tenían documentados.</t>
  </si>
  <si>
    <t>Documentar los planes de contingencia pediátrica ante alta demanda, especialmente en urgencias y triage.</t>
  </si>
  <si>
    <t>Plan de contingencia documentado y difundido.</t>
  </si>
  <si>
    <t>No se cuenta con un sistema de control con información en tiempo real sobre flujos de atención pediátrica.</t>
  </si>
  <si>
    <t>El aplicativo institucional no interactúa con el tablero  digital de pacientes, lo cual dificulta una medición precisa de estos tiempos.</t>
  </si>
  <si>
    <t>Implementar un sistema digital de monitoreo en tiempo real para seguimiento de tiempos en triage, clasificación y atención pediátrica o vincularlo con el aplicativo institucional de historia clínica SAFIX.</t>
  </si>
  <si>
    <t>Informe de registros y reportes automáticos de tiempos en triage y urgencias.</t>
  </si>
  <si>
    <t>El PIC institucional no cuenta con estrategias  de seguimiento sistemático y retroalimentación clínica para el personal médico.</t>
  </si>
  <si>
    <t>La dirección médica no se encontraba vinculada en el proceso de evaluación de la formación.</t>
  </si>
  <si>
    <t>Diseñar e implementar un protocolo de seguimiento y retroalimentación clínica al personal médico, con énfasis en la adherencia a guías de desnutrición.</t>
  </si>
  <si>
    <t>Actas de reunión donde se envidencia  la retroalimentación a las adherencia a guía,  y listas de asistencia.</t>
  </si>
  <si>
    <t>No se realiza auditoría clínica con enfoque en desnutrición infantil, de manera sistemática.</t>
  </si>
  <si>
    <t>Se venían evaluando otros componentes de la salud pediátrica, no exactamente el aspecto nutricional.</t>
  </si>
  <si>
    <t>Realizar auditorías clínicas trimestrales sobre casos de desnutrición, con análisis de barreras y oportunidades de mejora.</t>
  </si>
  <si>
    <t>Informes de auditoría clínica.</t>
  </si>
  <si>
    <t>No se evidenció un módulo específico para la valoración integral del paciente pediátrico al interior de la historia clínica electrónica.</t>
  </si>
  <si>
    <t>La valoración del paciente pediátrico se encuentra discriminada por diferentes módulos en la historia clínica y no todos ellos son de diligenciamiento obligatorio.</t>
  </si>
  <si>
    <t>Ajustar la historia clínica creando un módulo que permita el registro antropométrico, los datos de alimentación, el entorno y el consumo de sustancias en un mismo ambiente y que sea de diligenciamiento obligatorio.</t>
  </si>
  <si>
    <t>Módulo "Valoración del paciente pediátrico" en historia clínica electrónica-</t>
  </si>
  <si>
    <t>No se evidenció un procedimiento de orientación a servicios a la oferta pública para la atención integral de la población pediátrica.</t>
  </si>
  <si>
    <t>No se tenía contemplado la orientación sistemática a servicios en el proceso de atención.</t>
  </si>
  <si>
    <t>Ajustar el procedimiento de atención a la población pediátrica incluyendo la orientación hacia redes de apoyo comunitario del Distrito de Medellín.</t>
  </si>
  <si>
    <t>Procedimiento de atención ajustado y publicado.</t>
  </si>
  <si>
    <t>No se evidención ejecución sistemática de campañas de sensibilización periódicas enfocadas en calidad del dato, registro adecuado y trabajo interinstitucional.</t>
  </si>
  <si>
    <t>No se tenía incluido en el PIC capacitaciones orientadas respecto a calidad del dato, indicadores y generación de infromación clínica.</t>
  </si>
  <si>
    <t>Incluir en el PIC capacitación sobre  calidad del registro y del dato, indicadores y generación de información clínica.</t>
  </si>
  <si>
    <t>PIC que incluye temáticas específicas.</t>
  </si>
  <si>
    <t>Auditoría Riesgo en Salud 2025 (KRESTON)</t>
  </si>
  <si>
    <t>La Política de Gestión de Riesgo no está aprobada por la Junta Directiva.</t>
  </si>
  <si>
    <t>Se evidenció que la entidad cuenta con una Política de Gestión de Riesgo con fecha de 12 de julio del 2024, no obstante, esta no se encuentra aprobada por la Junta Directiva, incumpliendo con lo establecido en el numeral 2 del Capítulo II-I de la Circular Externa No. 20211700000004-5 de 2021.</t>
  </si>
  <si>
    <t>Presentar la Política de Gestión de Riesgo a la Junta Directiva para su revisión y aprobación conforme a la Circular Externa No. 20211700000004-5 de 2021.</t>
  </si>
  <si>
    <t>Acta de Junta Directiva con aprobación de la Política firmada.</t>
  </si>
  <si>
    <t>NO APLICA</t>
  </si>
  <si>
    <t>La Política de Gestión del Riesgo no se revisa anualmente.</t>
  </si>
  <si>
    <t>Se identificó que la Política de Gestión del Riesgo no ha sido actualizada como mínimo una (1) vez al año, toda vez que, tiene fecha del 12 de julio del 2024, por ende, se incumple con lo establecido en el numeral 2 del Capítulo II-I de la Circular Externa No. 20211700000004-5 de 2021.
Es importante mencionar que no es obligatorio realizar cambios o modificaciones a la política si la entidad continúa aplicando los mismos lineamientos y estos se mantienen acordes con la realidad de la Corporación. No obstante, se debe dejar evidencia de la revisión de la política, como mínimo, una (1) vez al año.</t>
  </si>
  <si>
    <t>Establecer un cronograma anual para la revisión y actualización de la Política de Gestión del Riesgo, dejando evidencia de la revisión aunque no existan cambios sustanciales.</t>
  </si>
  <si>
    <t>Cronograma anual aprobado y acta de revisión.</t>
  </si>
  <si>
    <t>No se presentan informes semestrales sobre el SIAR a la Junta Directiva.</t>
  </si>
  <si>
    <t>A la fecha de la presente auditoría, la entidad no ha elaborado ni presentado  informes semestrales ante la Junta Directiva o quien haga sus veces y el Representante Legal sobre el SIAR y el cumplimiento de los límites y del nivel de exposición de los diferentes riesgos establecidos por la entidad, particularmente los prioritarios, incumpliendo con lo establecido en el numeral 7.1 del Capítulo II-I de la Circular Externa No. 20211700000004-5 de 2021.</t>
  </si>
  <si>
    <t>Implementar un proceso de reporte semestral al órgano directivo, documentando resultados del SIAR y cumplimiento de límites y niveles de exposición.</t>
  </si>
  <si>
    <t xml:space="preserve">Informes semestrales firmados </t>
  </si>
  <si>
    <t>No se imparte inducción sobre el SIAR.</t>
  </si>
  <si>
    <t xml:space="preserve">Al revisar el módulo de inducciones, se evidenció que no se cuenta con inducción relacionada con el sistema SIAR y de los subsistemas de administración de riesgos,  incumpliendo con lo establecido en el numeral 7 del Capítulo II-I de la Circular Externa No. 20211700000004-5 de 2021. </t>
  </si>
  <si>
    <t>Incorporar en el plan de formación institucional un módulo de inducción y reinducción sobre el Sistema Integral de Administración de Riesgos (SIAR).</t>
  </si>
  <si>
    <t>Plan de capacitación actualizado</t>
  </si>
  <si>
    <t>No existen indicadores de monitoreo de riesgos de corrupción, opacidad y fraude.</t>
  </si>
  <si>
    <t>De acuerdo con el Manual del Subsistema SICOF (MA-03-GJU-CYC-003, versión 01), la entidad debe establecer indicadores descriptivos y/o prospectivos para identificar y monitorear los riesgos de corrupción, opacidad y fraude. Sin embargo, en reunión con el líder de Control Interno y según lo revisado en el Informe de Control Interno sobre el SARLAFT y el SICOF – Vigencia 2024, no se evidenció la existencia de dichos indicadores ni registros que soporten su implementación o seguimiento, lo que impide demostrar su aplicación en el proceso de gestión del riesgo.</t>
  </si>
  <si>
    <t>Diseñar indicadores que permitan identificar y monitorear los riesgos de corrupción, opacidad y fraude.</t>
  </si>
  <si>
    <t xml:space="preserve">Fichas tecnicas de indicadores implementados </t>
  </si>
  <si>
    <t>No hay inducción sobre el subsistema SICOF.</t>
  </si>
  <si>
    <t>Al revisar el módulo de inducciones, se evidenció que no se cuenta con inducción relacionada con el subsistema SICOF, incumpliendo con lo establecido  en el numeral 5.2.3.9.de la Circular Externa No. 20211700000005-5 de 2021.</t>
  </si>
  <si>
    <t>Incluir el tema SICOF en los programas de inducción y reinducción institucionales, asegurando la participación del personal nuevo y activo.</t>
  </si>
  <si>
    <t>Listas de asistencia, presentaciones y plan de capacitación actualizado.</t>
  </si>
  <si>
    <t>Inconsistencias en la documentación de proveedores.</t>
  </si>
  <si>
    <t>Se evidenció que entre enero y agosto del 2025 la entidad vinculó un total de seiscientas una (601) contrapartes, de las cuales se selecciono una muestra aleatoria de treinta (30) proveedores. De acuerdo con la verificación de la información suministrada se identificaron las siguientes situaciones: 
- Para el caso de dieciséis (16) proveedores no se observó el formulario de conocimiento y la consulta en listas.
- En el caso de dos (2) proveedores no se evidenció la fotocopia del documento de identificación del representante legal.   
- Para el caso de dos (2) proveedores no se observó el certificado de existencia de representació legal. 
- En el caso de un proveedor no se evidencio el Registro Unicó Tributario - RUT 
- En el caso de catorce  (14) proveedores se identficó que la fecha de la consulta en listas es posterior a la fecha de vinculación.</t>
  </si>
  <si>
    <t>Fortalecer el procedimiento de vinculación de contrapartes garantizando la recolección completa de documentos exigidos</t>
  </si>
  <si>
    <t xml:space="preserve">check list de verificación </t>
  </si>
  <si>
    <t>Procesos de debida diligencia incompletos en empleados.</t>
  </si>
  <si>
    <t>Se evidenció que entre enero y agosto del 2025 la entidad vinculó un total de seiscientas una (601) contrapartes, de las cuales se seleccionó una muestra aleatoria de treinta (30) empleados. De acuerdo con la verificación de la información suministrada se identificaron las siguientes situaciones:
-Para dos (2) empleados el proceso de debida diligencia (Formulario de vinculación y consulta en listas) quedaron posterior a la vinculación del empleado.
-Para un empleado no se evidencia la consulta en lista, la fecha del formulario de conocimiento 
-Para dos empleados no se evidencia la firma y huella del formulario de conocimiento</t>
  </si>
  <si>
    <t>Ajustar el proceso de vinculación del personal incluyendo verificación previa de listas y formularios firmados antes del ingreso.</t>
  </si>
  <si>
    <t>Formularios diligenciados, registros de verificación y evidencias en hojas de vida.</t>
  </si>
  <si>
    <t>El Oficial de Cumplimiento no ha realizado el curso UIAF.</t>
  </si>
  <si>
    <t>Se evidenció que el Oficial de Cumplimiento tanto Principal como Suplente no cuentan con el curso e-learning de la UIAF, incumpliendo con lo establecido en el literal C del numeral 6.2.1 de la Circular Externa 009 de 2016 modificada por la Circular Externa No. 20211700000005-5 de 2021.</t>
  </si>
  <si>
    <t>Gestionar y garantizar la inscripción y aprobación del curso e-learning UIAF para el Oficial Principal y Suplente.</t>
  </si>
  <si>
    <t>Certificados del curso UIAF aprobados.</t>
  </si>
  <si>
    <t>Reportes UIAF enviados fuera de plazo.</t>
  </si>
  <si>
    <t>Se evidenció el estado de los reportes remitidos a la Unidad de Información y Análisis Financiero – UIAF, en el cual consta que la entidad ha realizado los envíos de manera mensual, cumpliendo con la obligación de reportar las operaciones inusuales y/o sospechosas y el reporte de transacciones. No obstante, se identificó que los reportes correspondientes a los meses de enero y julio de 2025 fueron presentados de manera extemporánea, con retrasos de dieciocho (18) y cuatro (4) días respectivamente, frente a los plazos establecidos para su remisión oportuna.</t>
  </si>
  <si>
    <t>Establecer un control de seguimiento para el envío oportuno de reportes a la UIAF.</t>
  </si>
  <si>
    <t xml:space="preserve"> Evidencias de envíos oportunos.</t>
  </si>
  <si>
    <t>No se realiza inducción sobre SARLAFT.</t>
  </si>
  <si>
    <t>Al revisar el módulo de inducciones, se evidenció que no se cuenta con inducción relacionada con el sistema SARLAFT, incumpliendo con lo establecido  en el numeral 9 de la Circular Externa 009 de 2016 modificada por la Circular Externa No. 20211700000005-5 de 2021.</t>
  </si>
  <si>
    <t>Incorporar contenidos del SARLAFT en el programa de inducción y reinducción, garantizando cobertura a todo el personal.</t>
  </si>
  <si>
    <t>Plan de capacitación actualizado, lista de asistencia y material de apoyo.</t>
  </si>
  <si>
    <t>No se presentan resultados de auditoría SARLAFT ante la Junta Directiva.</t>
  </si>
  <si>
    <t>De acuerdo con la verificación de las actas de la Junta Directiva, no se evidenció que la auditoría interna presente los resultados de sus auditorías semestrales al SARLAFT ante este órgano, incumpliendo con lo establecido en el numeral 6.4 de la Circular Externa 009 de 2016 modificada por la Circular Externa No. 20211700000005-5 de 2021.
Es importante mencionar que el líder de control interno sí elabora estos informes; no obstante, resulta fundamental que la Junta Directiva disponga del espacio necesario para la presentación y socialización de los resultados, con el fin de permitir los respectivos pronunciamientos y dar cumplimiento a lo establecido en la normativa vigente.</t>
  </si>
  <si>
    <t>Programar en el cronograma de Junta Directiva la presentación semestral de resultados de auditorías SARLAFT.</t>
  </si>
  <si>
    <t>Actas de Junta con presentación de informes.</t>
  </si>
  <si>
    <t>Formato de reporte de incidentes incompleto.</t>
  </si>
  <si>
    <t>En la presente auditoría se identificó que, el Hospital Infantil Consejo de Medellín cuenta con el Formato - Reporte de Incidentes donde se registran los eventos de riesgo operativo, sin embargo y de acuerdo con lo establecido por la Circular Externa No. 20211700000004-5 del 15 de septiembre del 2021, el documento no cumple con los siguientes campos mínimos requeridos según la normatividad vigente:
 - Divisa.
- Cuantía.
- Cuantía recuperada por seguros.
- Cuentas del Plan de cuentas afectadas.
- Fecha de Contabilización.</t>
  </si>
  <si>
    <t>Actualizar el formato de reporte de incidentes incluyendo todos los campos mínimos exigidos por la Circular Externa 20211700000004-5 de 2021.</t>
  </si>
  <si>
    <t>Formato actualizado y aprobado; evidencia de uso.</t>
  </si>
  <si>
    <t>Plan de continuidad del negocio incompleto.</t>
  </si>
  <si>
    <t>De acuerdo con la revisión del MA-03-GFI-001 MANUAL SUBSISTEMA DE GESTIÓN DE RIESGO OPERACIONAL se evidenció que incluye un apartado sobre el plan de continuidad del negocio, no obstante, este no incluye los siguientes aspectos:
-  Los recursos físicos, humanos, técnicos y financieros necesarios para la operación.
-  Identificación de eventos los cuales pueden afectar la operación de la empresa.
- Alternativas de operación ni procesos para retornar a la actividad normal. 
Incumpliendo con lo establecido en el numeral 2.1.3 del capitulo II-II de la Circular Externa No. 20211700000004-5 de 2021.</t>
  </si>
  <si>
    <t>Actualizar el Plan de Continuidad del Negocio incorporando recursos, escenarios de riesgo y procedimientos de retorno a la normalidad.</t>
  </si>
  <si>
    <t xml:space="preserve">Plan actualizado </t>
  </si>
  <si>
    <t>Registros de eventos adversos sin fecha de cierre.</t>
  </si>
  <si>
    <t>De acuerdo con la verificación de la base de eventos adversos se evidenciaron relacionados un total de ciento noventa y seis (196) eventos, de los cuales se seleccionó una muestra de cinco (5), donde se identificó que para cuatro (4) de ellos no se registró la fecha de finalización.</t>
  </si>
  <si>
    <t>Generar control de seguimiento para asegurar el registro completo y cierre oportuno de eventos adversos en la base de datos.</t>
  </si>
  <si>
    <t xml:space="preserve">Registros actualizados, evidencias de cierre </t>
  </si>
  <si>
    <t>No de evidencia señalización  diferencial inclusiva (braille, lengua de señas, pictogramas, lenguas indígenas) en áreas asistenciales y administrativas.</t>
  </si>
  <si>
    <t xml:space="preserve">Durante el recorrido por la institución se evidenció que cada área cuenta con señalización adecuada, lo cual facilita la orientación y ubicación de los usuarios. Asimismo, se identificó la presencia de unidades sanitarias accesibles para personas con movilidad reducida. No obstante, se observó la ausencia de señalética diferencial no discriminatoria, como sistemas en braille, lengua de señas, señalización para personas con diversas habilidades o en lenguas indígenas, elementos fundamentales para garantizar la accesibilidad universal y el respeto por la diversidad.
Manifiestan que cuentan con el apoyo de profesional de Buen Comienzo para realizar funciones como interprete de lenguas indígenas y lenguaje de señas disponibles para cuando en la institución lo requieran. </t>
  </si>
  <si>
    <t>instalar señalización inclusiva conforme a la normatividad de accesibilidad (braile, lenguaje de señas, lengua indigena.)</t>
  </si>
  <si>
    <t>Acta de aprobacion de nueva señalización por comité de calidad, registro fotográfico de nueva señalización,</t>
  </si>
  <si>
    <t>No hay cumplimiento de la periodicidad de los comités GAGAS e Historia Clínica</t>
  </si>
  <si>
    <t>Se evidenció que los últimos comités de GAGAS y de Historia clínica fueron realizados en el mes de Julio 2025 y posteriormente no se realizaron conforme a la periodicidad establecida en el acta de constitución. La institución atribuye este incumplimiento a la falta de quórum y a la ausencia del profesional de Seguridad y Salud en el Trabajo (SST). No obstante, se recomienda dejar constancia formal en acta de los motivos que impidieron la realización de las reuniones, con el fin de garantizar la trazabilidad y el cumplimiento de los procesos establecidos.</t>
  </si>
  <si>
    <t>Generar el acta de comité donde se espeficique la cuasa de no realización de comité.</t>
  </si>
  <si>
    <t>Actas de reuniones, lista de asistencia.</t>
  </si>
  <si>
    <t>Mejorar las  adherencia a criterios de historia clínica y guías de práctica clínica</t>
  </si>
  <si>
    <t xml:space="preserve">Durante el periodo comprendido entre junio y julio de 2025, se evidenció un nivel de adherencia del 73.2% a historias clínicas y del 33.7% a las Guías de Práctica Clínica, ambos resultados por debajo de la meta institucional establecida en 80%. Esta situación refleja oportunidades de mejora en el cumplimiento de los estándares definidos para la atención en salud.
</t>
  </si>
  <si>
    <t>Capacitar al personal asistencial en las guías  de practicas medicas e  historia clínica ; implementar auditorías internas mensuales.</t>
  </si>
  <si>
    <t>Listas de asistencia, informes de auditoría, reportes de mejora</t>
  </si>
  <si>
    <t>No se Cumple con el tiempo máximo de respuesta (30 días) en el análisis de indicios de atención insegura.</t>
  </si>
  <si>
    <t>Al momento de la auditoría la institución tiene pendiente la respuesta a los siguientes Indicios de Atención Insegura reportados desde el área de seguridad del paciente:
Enero 2025: -Fecha de ocurrencia del evento: 02-01-2025, RC 1013385381, reingreso a hospitalización por la misma causa antes de 15 días.
Marzo 2025: -Fecha de ocurrencia del evento: 14-03-2025, RC 1034933463, reingreso a hospitalización por la misma causa antes de 15 días.
-Fecha de ocurrencia del evento: 26-03-2025, RC 1013386183, reingreso a hospitalización por la misma causa antes de 15 días.  esde la institución envían la información al área de la aseguradora, la cual pasa a proceso de verificación.  Es importante tener en cuenta que el 100% de los sucesos reportados por Salud Total EPS-S deben ser objeto de análisis, aplicando la metodología correspondiente según los procesos internos de la institución. El objetivo es clasificar cada caso conforme a la taxonomía implementada para la seguridad del paciente. El tiempo máximo de respuesta es de 30 días calendario, contados a partir de la fecha de solicitud realizada por el auditor de evaluación de calidad de la red.</t>
  </si>
  <si>
    <t xml:space="preserve"> Asegurar respuesta oportuna de los análisis  de atención insegura</t>
  </si>
  <si>
    <t>Envidencia de envío de respuesta a EPS</t>
  </si>
  <si>
    <t>No se encuentran implementadas ni estandarizadas listas de chequeo por fase integradas a la historia  clínica, asegurando el registro de diuresis desde el ingreso, el control de temperatura y glicemia, y la administración y registro de micronutrientes.</t>
  </si>
  <si>
    <t>No se había identificado la necesidad de incluir en el aplicativo isntitucional SAFIX herramientas tecnológicas para promover la adherencia a las actividades de ingreso requeridas en el marco de la nutrición de los usuarios.</t>
  </si>
  <si>
    <t>Incluir lista de chequeo en safix que eprmita describir el estado al ingreso del paciente, asi mismo que permita mostrar su evolución y el estado al egreso del mismo, la lista de chequeo contará con los items establecidos por la resolución 2350 sobre la atención de pacientes con desnutrición aguda.</t>
  </si>
  <si>
    <t>Lista de chequeo descrita en las notas de los implicados en la atención durante la estancia hospitalaria.</t>
  </si>
  <si>
    <t>Ajustar el formato de medición de adherencia que permita identificar el cumplimiento de las acciones establecidas en la resolución 2350 y permita verificar el cumplimiento de la lista de chequeo.</t>
  </si>
  <si>
    <t>Formta ajustado para la adherencia</t>
  </si>
  <si>
    <t>No se evidencian microcapacitaciones enfocadas en prevención y manejo de hipotermia, identificación y tratamiento oportuno de hipoglucemia, y abordaje de la  deshidratación complementadas con protocolos estandarizados para cada  situación.</t>
  </si>
  <si>
    <t>En la institución se priorizan los temas de formación en función de la norma y de las necesidades sentidas que manifiesta el personal, para la la vigencia de 2025, no se identificó la necesidad de formar en todos los temas relacionados en la oportunidad de mejoramiento</t>
  </si>
  <si>
    <t>Incluir en el PIC para la vigencia 2026 los temas:
Prevención y manejo de la hipotermia
Identificación y tratamiento oportuno de la hipoglucemia
Abordaje de la deshidratación
Síndrome de realimentación</t>
  </si>
  <si>
    <t>Ficha técnica de capacitación diligenciada, listados de asistencia del personal de enfermería, médico y médico especiamlista y personal de nutrición.</t>
  </si>
  <si>
    <t>Incluir en el PIC para la vigencia 2026 los temas:
Estimulación sensorial y emocional</t>
  </si>
  <si>
    <t>Ficha técnica de capacitación diligenciada, listados de asistencia del personal de enfermería, médico y médico especiamlista  y personal de nutrición.</t>
  </si>
  <si>
    <t>Actualmente la institución cuenta con un módulo de apoyo al profesional respecto a los criterios contemplados en cada GPC. De acuerdo con el hallazgo, se identifica la necesidad de socializar y dinamizar esta herramienta tecnológica.</t>
  </si>
  <si>
    <t>Documentar el algoritmo para el manejo de infecciones en pacientes con desnutrición aguda</t>
  </si>
  <si>
    <t>Documento con el algoritmo de la ruta para el manejo de las infecciones en pacientes con desnutrición aguda</t>
  </si>
  <si>
    <t>Socializar al personal la ruta para el manejo de infecciones en pacientes con desnutrición aguda</t>
  </si>
  <si>
    <t>Listados de asistencia del personal médico y médico especiamlista  y personal de nutrición.</t>
  </si>
  <si>
    <t>Fortalecer la adherencia a los criterios incluidos en cada GPC de relevancia institucional</t>
  </si>
  <si>
    <t>Medición de adherencia mensual.</t>
  </si>
  <si>
    <t>No se prioriza la evaluación estructurada del binomio madre–hijo al ingreso y la implementación de estrategias de terapia de suplementación por succión en menores de 6 meses, con acompañamiento por personal entrenado en lactancia.</t>
  </si>
  <si>
    <t>Reentrenamiento al personal de nutrición en lactancia materna y fortalecimiento en estrategias de terapia de suplementación por succión</t>
  </si>
  <si>
    <t>Lista de asistencia de reentrenamiento y notas de nutrición en donde se evidencie la transición de F75 a lactancia materna exclusiva</t>
  </si>
  <si>
    <t>12/05/20026</t>
  </si>
  <si>
    <t>Incluir ddentro de las capacitaciones del personal de enfermería educación sobre lactancia materna, con el fin de que esta información se brinde en la atención al paciente</t>
  </si>
  <si>
    <t>Listado de asistencia de capacitaciones y notas de enfermería en las que se describa la educación que se le brinda al binomio madre-hijo</t>
  </si>
  <si>
    <t>No se tienen establececidas metas trimestrales y tableros de seguimiento visibles para los puntos críticos, con retroalimentación a equipos asistenciales y cierres de brecha documentados.</t>
  </si>
  <si>
    <t>No se tenía considerado incluir en las fichas técnicas de indicadores:
Registro de glicemia al ingreso
Indicaciones para manejo de hipotermia
Registro de la diuresis
Registro de indicaciones impartidas para relactancia</t>
  </si>
  <si>
    <t>Ajustar fichas técnicas y tablero de indicadores, incluyendo:
Registro de glicemia al ingreso
Indicaciones para manejo de hipotermia
Registro de la diuresis
Registro de indicaciones impartidas para relactancia</t>
  </si>
  <si>
    <t>Fichas técnicas y tablero de indicadores implementado.</t>
  </si>
  <si>
    <t>Auditoría Riesgo en Salud 2025</t>
  </si>
  <si>
    <t>No se ha aplicado la batería psicosocial correspondiente.</t>
  </si>
  <si>
    <t>La institución se encuentra en rpoceso de contratación para la aplicación efectiva de la betría psicosocial.</t>
  </si>
  <si>
    <t>Aplicar la batería psicosocial correspondeinte a la vigencia de 2025</t>
  </si>
  <si>
    <t>Resultados de batería psicosocial aplicada con la construcción de los correspondientes planes de mejora.</t>
  </si>
  <si>
    <t>No se ha consolidado la entrega de dotación de calzado y vestido correspondiente a la vigencia 2024-2025</t>
  </si>
  <si>
    <t>Se presentaron demoras con el proveedor inicial, motivo por el que se inició proceso de búsqueda y seleección de nuevo proveedor que logró consolidarse en el mes de septiembre.</t>
  </si>
  <si>
    <t>Entregar la dotación de calzado y vestido al personal correspondiente</t>
  </si>
  <si>
    <t>Soporte de contratación y entrega de calzado y vestido al personal correspondiente.</t>
  </si>
  <si>
    <t>No se identificó la operativización de la matriz IPVR</t>
  </si>
  <si>
    <t>Se cuenta con la matriz IPVR documentada. Debido a dificulatdes relacionadas con el cambio en el recurso humano para el área de Seguridad y Salud en el Trabajo, no ha sido posible el desarrollo de las actividades contempladas en la matriz.</t>
  </si>
  <si>
    <t>Operativizar matriz IPVR</t>
  </si>
  <si>
    <t>Soportes de las actividades de operativización de la matriz IPVR</t>
  </si>
  <si>
    <t>No se cuenta con las acciones preventivas para los riesgos identificados en el manual de perfiles y funciones.</t>
  </si>
  <si>
    <t>Se cuenta con un perfil de manual y funciones que incluye la identificación de riesgos por cargo pero no las medidas de prevención para la materialización del mismo.</t>
  </si>
  <si>
    <t>Actualizar el manual de perfiles y funciones incluyendo las medidas para la prevención de la materialización de los riesgos.</t>
  </si>
  <si>
    <t>Manual de funcione sy perfiles actualizado</t>
  </si>
  <si>
    <t>No se cuenta con una matriz de recursos financieros para el área de Seguridad y Salud en el Trabajo.</t>
  </si>
  <si>
    <t>El presupuesto para el área de Seguridad y Salud en el Trabajo se encuentra en documento general de la institución, no existe una matriz exclusiva que contenga esta información independiente.</t>
  </si>
  <si>
    <t xml:space="preserve">Crear matriz de recursos financieros para el área de Seguridad y Salud en el Trabajo </t>
  </si>
  <si>
    <t>Matriz financiera del área de Seguridad y Salud en el Trabajo creada y difundida</t>
  </si>
  <si>
    <t>Auditoría SICOF 2025 (KRESTON)</t>
  </si>
  <si>
    <t>Auditoría SARLAFT 2025 (KRESTON)</t>
  </si>
  <si>
    <t>Auditoría Riesgo Operacional 2025 (KRESTON)</t>
  </si>
  <si>
    <t>Programa Ampliado de Inmunización.( MÓDULO DE MOVILIZACIÓN Y COMUNICACIONES)</t>
  </si>
  <si>
    <t>Establecer alianzas estratégicas a nivel local con directores de medios, periodistas y locutores para presentar los objetivos de las jornadas de vacunación e intensificación y obtener apoyo para la difusión masiva de los mensajes, reportajes, entrevistas, foros, entre otros.</t>
  </si>
  <si>
    <t>no se cuenta de una articulación formal con medios locales para la difusión de las jornadas de vacunación.</t>
  </si>
  <si>
    <t>Gestionar acuerdos con medios locales para difusión de jornadas.</t>
  </si>
  <si>
    <t>Listados de medios aliados, cuñas radiales, y redes.</t>
  </si>
  <si>
    <t>Divulgar la información del PAI a los tomadores de decisiones y demás actores del territorio que la requieran o soliciten.</t>
  </si>
  <si>
    <t>Se tienen debilidades para la divulgacion de la informacion del  PAI en  los espacios sistemáticos de socialización con actores estratégicos del territorio.</t>
  </si>
  <si>
    <t>Incluir en el comité mensual de epidemiología, por Resolución, la socialización los temas de la mesa de vacunación, ademas de las gestiones pertinentes al servicio de vacunación.</t>
  </si>
  <si>
    <t xml:space="preserve">Actas de comité, con su respectivo listados de asistencia. </t>
  </si>
  <si>
    <t>Elaborar y difundir estrategias informativas y comunicativas, con mensajes  que  generen  confianza  en  la  familia,  comunidad  y personal de salud, frente a la seguridad de la vacuna contra el  VPH fomentando la vacunación del grupo objetivo para disminuir la morbi-mortalidad por cáncer de cuello uterino.</t>
  </si>
  <si>
    <t>Se tiene la percepción de  inseguridad y confianza frente a la vacuna VPH en la comunidad.</t>
  </si>
  <si>
    <t>Diseñar, implementar y difundir información especifica en la vacuna contra el VPH</t>
  </si>
  <si>
    <t xml:space="preserve">Registros fotograficos de Piezas gráficas y campañas digitales. </t>
  </si>
  <si>
    <t>Establecer plan de perifoneo local para promoción y movilización social durante las jornadas</t>
  </si>
  <si>
    <t>Ausencia de estrategias comunitarias de comunicación directa durante jornadas de vacunación</t>
  </si>
  <si>
    <t>Diseñar e implementar estrategias de difusión masiva sobre vacunación y la prestación del servicio, como alternativa al perifoneo.</t>
  </si>
  <si>
    <t>Registros de ejecución de las actividades de difusión.</t>
  </si>
  <si>
    <t>Realizar el acuso de biológicos en las siguientes 24 horas posteriores a la recepción, de lo contrario se considera el recibo a satisfacción por parte de esa Entidad y no procederá reclamación posterior.  El  acuso  se  deberá enviar a los correos: inventariospaiweb.msps@gmail.com,  arojas@minsalud.gov.co y asanchez@minsalud.gov.co  con  copia  al  correo  electrónico  del referente de insumos del grupo PAI del MSPS y a la referente técnica de  la  ET  por  parte  del  MSPS  a  cargo  del  territorio, reportando novedades identificada durante la recepción. Lo anterior, acorde con lo descrito en el MANUAL PARA EL MANEJO ADMINISTRATIVO DE BIENES de este Ministerio vigente a la fecha y del     actual     ,     disponible     en     el siguiente     enlace: https://www.minsalud.gov.co/Ministerio/Institucional/Procesos%20 y  %20procedimientos/ABIM01.pdf</t>
  </si>
  <si>
    <t>Falta de estandarización y control del proceso de envío de acuse de recibo de biológicos.</t>
  </si>
  <si>
    <t>Realizar lista de chequeo para validación de cumplimiento de envio oportuno de acusos</t>
  </si>
  <si>
    <t>Lista de chequeo, correos enviados, registros de recepción.</t>
  </si>
  <si>
    <t>Dictamen Estados financieros 2024 - Crowe</t>
  </si>
  <si>
    <t>Fortalecer el reconocimiento y medición del deterioro de cuentas por cobrar conforme a la  normativa vigente.</t>
  </si>
  <si>
    <t>En nuestra auditoría de los estados financieros del Hospital al 31 de diciembre de 2024, identificamos que la compañía no ha reconocido suficiente deterioro para cuentas por cobrar de entidades liquidadas, lo que genera una sobre estimación de los activos por valor de $2.123.828. Cifra en miles de pesos.
Seguimiento: El plan de acción por parte de la admnistración se aplicara con corte de 31 de diciembre de 2025, con base en el analisis llevado a cabo  por la probabilidad de recaudo y modificación de la politica contable, y en concordancia con el Comite de Sostenibilidad Contable</t>
  </si>
  <si>
    <t>Actualizar, aprobar y aplicar la política de deterioro de cartera conforme a la normatividad  vigente, realizando el análisis integral de recuperabilidad de la totalidad de las cuentas por cobrar y reconociendo los ajustes contables correspondientes con corte a 31/12/2025.</t>
  </si>
  <si>
    <t>Política de deterioro aprobada, , acta del Comité de Sostenibilidad Contable, comprobantes contables</t>
  </si>
  <si>
    <t>% de cartera cde deterioro aplicado</t>
  </si>
  <si>
    <t>Fortalecer la gestión financiero ante cambios regulatorios del sistema de salud.</t>
  </si>
  <si>
    <t>Al 31 de diciembre de 2024, continúa en curso el proyecto de Ley 339 de 2023, presentado por el Gobierno Nacional, el cual propone una transformación estructural del sistema de salud en Colombia. Esta reforma busca fortalecer la atención primaria y promover modelos de salud predictivos; sin embargo, persisten incertidumbres sobre su implementación y el impacto en la estabilidad financiera de las Instituciones Prestadoras de Servicios de Salud (IPS).
Adicionalmente, la Corte Constitucional ha ordenado ajustes financieros a las Entidades Promotoras de Salud (EPS), lo que ha modificado los esquemas de contratación y afectado el flujo de recursos dentro del sistema. En este contexto, la Reforma a la Salud 2.0 pasó a primer debate el 18 de noviembre de 2024, y se prevé que su aprobación final se concrete en el transcurso de 2025.</t>
  </si>
  <si>
    <t>Genear un Informe donde se análisis el posible impacto financiero que incluya  un plan de mitigación para la afectación financiera</t>
  </si>
  <si>
    <t>Informe de análisis de impacto, plan de mitigación</t>
  </si>
  <si>
    <t>Mejorar la planeación financiera frente a la insuficiencia de Presupuestos Máximos</t>
  </si>
  <si>
    <t>Mediante el Auto 2881 de 2023, la Sala Especial de Seguimiento a la Sentencia T-760 de 2008 declaró un nivel de cumplimiento bajo en relación con la suficiencia de los Presupuestos Máximos para la financiación de los servicios y tecnologías en salud no cubiertos por la Unidad de Pago por Capitación (UPC). Esta insuficiencia ha sido atribuida a problemas en:
• La fijación y reajuste de los presupuestos.
• Retrasos en los pagos y en la expedición de la metodología para su cálculo.
• Demoras en la entrega y recolección de información necesaria para su determinación.
• Dilaciones en la expedición de los actos administrativos requeridos para su reconocimiento y pago."</t>
  </si>
  <si>
    <t>Implementar seguimiento trimestral a la suficiencia de Presupuestos Máximos y su impacto en la operación financiera</t>
  </si>
  <si>
    <t>Actas de seguimiento financiero trimestral</t>
  </si>
  <si>
    <t>Actualizar y formalizar las políticas contables conforme a normativa vigente</t>
  </si>
  <si>
    <t>Sin modificar la mi opinión, llamo la atención que la administración inició desde períodos anteriores la actualización de sus manual de políticas contables, que data de 2015. De conformidad con lo indicado por la Contaduría General de la Nación en las resoluciones 212 de 2021, 332 de 2022; sin embargo, no obtuvimos la evidencia de la actualización de las Normas para el Reconocimiento, Medición, Revelación y Presentación de los Hechos Económicos del Marco Normativo para Empresas que no Cotizan en el Mercado de Valores, y que no Captan ni Administran Ahorro del Público, a excepción de la política contable de deterioro.
Igualmente, la entidad deberá avanzar en la construcción e implementación de políticas de operación bajo los lineamientos establecidos por la resolución 193 de 2016 que, además se encuentran incluidos dentro de los requisitos del marco normativo y conceptual emitido por este ente regulador"</t>
  </si>
  <si>
    <t>Actualizar, documentar y aprobar el manual de políticas contables conforme a la normatividad vigente</t>
  </si>
  <si>
    <t>Manual actualizado, acta de aprobación, socialización interna.</t>
  </si>
  <si>
    <t>Mejorar la  gestión de cartera institucional</t>
  </si>
  <si>
    <t>Durante el período 2024, se facturó un valor de $ 28.585.036, se radicó $ 26.265.843, y se realizó un recaudo por cartera por valor de $ 24.403.590, y se puede evidenciar una disminución del recaudo en el 2024, que afecta la liquidez del Hospital, por lo cual, para continuar como negocio en marcha, la Secretaria de Salud de Medellín giró al Hospital una cifra por valor de $ 4.215.064, la cual puede verse reflejada en el ingreso por subvenciones, esto con el fin de que el Hospital superara sus dificultades de liquidez y cumpliera con sus obligaciones. Sin embargo, es importante mencionar que en al 31 de diciembre de 2024 el Hospital tiene cuentas por pagar a sus proveedores por valor de $ 6.108.695, de los cuales $ 141.791 tienen más de 361 días; además que tuvo una utilidad por valor de $ 2.420.856, sin embargo, es de aclarar que, durante el 2024, no se realizó reconocimiento de la perdida esperada y deterioro de los clientes en liquidación.</t>
  </si>
  <si>
    <t>Implementar un plan de gestión de cartera que incluya seguimiento al recaudo, priorización de pagos y reconocimiento oportuno del deterioro de cartera</t>
  </si>
  <si>
    <t>Plan de cartera, reportes de recaudo. actas de deterioro de cartera</t>
  </si>
  <si>
    <t>% DE RECUPERACION DE CARTERA</t>
  </si>
  <si>
    <t>Generar trazabilidad y soportes de las cuentas por cobrar.</t>
  </si>
  <si>
    <t xml:space="preserve">En los registros contables de las cuentas por cobrar cartera, no nos fue posible aplicar los procedimientos de auditoría que consideramos necesarios en las circunstancias y, en consecuencia, obtener evidencia suficiente y adecuada sobre un valor de $ 2.831.345. 
Seguimiento: Los cuales se atribuyen a menores cuantías y cuentas por cobrar al Hospital Infantil Concejo de Medellín los cuales surgen a raiz de los copagos no efectivos de particulares, de los cuales al corte de la auditoría se han identificado $1.600.000 con el fin de que el distrito de medellín reconozca dichos montos.	</t>
  </si>
  <si>
    <t>Depurar las cuentas por cobrar de menor cuantía, gestionando su reconocimiento, cobro o castigo según corresponda</t>
  </si>
  <si>
    <t>Informe de depuración, conciliaciones, ajustes contables</t>
  </si>
  <si>
    <t>% de cuentas depuradas</t>
  </si>
  <si>
    <t>Asegurar el cumplimiento de la política de deterioro  y normatividad vigente</t>
  </si>
  <si>
    <t xml:space="preserve">Identificamos que el Hospital no ha realizado la aplicación de la política de medición de deterioro de cartera, por lo cual no está cumpliendo con la Resolución 414 de 2014 respecto a perdida esperada."	</t>
  </si>
  <si>
    <t>Realizar el cálculo de pérdida esperada de cartera conforme a la política aprobada y normativa vigente.</t>
  </si>
  <si>
    <t>Informe del deterioro aplicado, registros contables</t>
  </si>
  <si>
    <t>% de deterioro apolicado</t>
  </si>
  <si>
    <t>Informe Planeación - Crowe</t>
  </si>
  <si>
    <t>Fortalecer el control de la facturación electrónica.</t>
  </si>
  <si>
    <t>En la revisión de los consecutivos de la facturación electrónica y módulo de facturación, se identificaron los siguientes saltos de consecutivo. Según lo informado por la administración, esto se presenta por anulaciones en la facturación. Se solicita algunos de los consecutivos anulados; sin embargo, no se logran obtener.</t>
  </si>
  <si>
    <t>Documentar y formalizar el procedimiento de control de anulaciones y consecutivos de facturación</t>
  </si>
  <si>
    <t>Procedimiento aprobado, reportes de consecutivos</t>
  </si>
  <si>
    <t>% de anulaciones generadas</t>
  </si>
  <si>
    <t>Asegurar la integridad de los libros oficiales.</t>
  </si>
  <si>
    <t>Realizando la verificación de los libros oficiales de la entidad, se evidenciaron los siguientes puntos: 
	- No se cuenta con el libro de inventarios
	- En el libro mayor, no se puede evidenciar la fecha y hora de generación</t>
  </si>
  <si>
    <t>Generar y custodiar correctamente el libro de inventarios y asegurar trazabilidad en el libro mayor.</t>
  </si>
  <si>
    <t>Libros oficiales generados y firmados</t>
  </si>
  <si>
    <t>Fortalecer el control y conciliación de las provisiones y pagos de cesantías</t>
  </si>
  <si>
    <t xml:space="preserve">Realizando la validación del pago de las cesantías, la entidad realizo una provisión a diciembre 2023 por valor de $ 574.432, los cuales se pagaron al fondo y además se anticipó por solicitud de algunos empleados un valor de $ 6.587. De acuerdo con lo anterior se evidencia una diferencia restante de $7.129, los cuales, se realiza la indagación a la administración; sin embargo, no se obtuvo respuesta. </t>
  </si>
  <si>
    <t>Realizar la conciliación de las provisiones de cesantías vs pagos realizados y anticipos otorgados.</t>
  </si>
  <si>
    <t>Conciliación firmada, ajustes contables, soporte de pagos a fondos</t>
  </si>
  <si>
    <t>Optimizar la gestión del descanso laboral y provisión de vacaciones.</t>
  </si>
  <si>
    <t>Se observaron 14 empleados que acumulan más de 18 dias de vacaciones; A continuación, se detallan los empleados de acuerdo con el cargo que desempeña en la entidad</t>
  </si>
  <si>
    <t>Implementar un control mensual de vacaciones acumuladas y un plan de disfrute progresivo para los empleados con más de 18 días pendientes</t>
  </si>
  <si>
    <t>Reporte de vacaciones, cronograma de disfrute, comunicaciones internas</t>
  </si>
  <si>
    <t>Fortalecer la gestión y trazabilidad de la información de carter</t>
  </si>
  <si>
    <t>Se solicita al área de cartera el reporte de las cuentas por cobrar, donde se requería evidenciar la fecha de radicación de las facturas, estados, en sí toda la información de un reporte de facturación del sector salud. Sin embargo, este archivo no se tiene consolidado, se evidencio que se tienen facturas sin fecha de radicación y con más de 5 años.</t>
  </si>
  <si>
    <t>Diseñar  un reporte de cartera que contenga fecha de facturación, radicación, glosas, estados y antigüedad</t>
  </si>
  <si>
    <t>Reporte consolidado de cartera</t>
  </si>
  <si>
    <t>Completar y actualizar la toma física de inventarios de propiedad, planta y equipo</t>
  </si>
  <si>
    <t>De acuerdo con las indagaciones con el área de activos fijos, se nos informó que en la actualidad no se ha terminado la toma física de inventario de propiedad planta y equipo y este se realizara con la nueva líder del área.</t>
  </si>
  <si>
    <t>Finalizar la toma física de inventario de propiedad, planta y equipo y conciliar los resultados con el módulo contable y el Kardex.</t>
  </si>
  <si>
    <t>Reporte final de  toma física de inventario, conciliación inventario–contabilidad, ajustes contables</t>
  </si>
  <si>
    <t>Mejorar la gestión y oportunidad en el pago a proveedores</t>
  </si>
  <si>
    <t>Se realiza una verificación de la antigüedad de las cuentas por pagar, tenemos claridad que los pagos se realizan acorde a la negociación que se establezca con cada uno de los terceros; sin embargo, se evidencia que se presenta un 33% de cuentas vencidas a más de 91 días.</t>
  </si>
  <si>
    <t>Implementar seguimiento mensual a la antigüedad de cuentas por pagar y establecer un plan de priorización de pagos acorde a las condiciones contractuales</t>
  </si>
  <si>
    <t>Reporte de antigüedad, plan de pagos.</t>
  </si>
  <si>
    <t>% de cuentas por pagar &gt; 91 días</t>
  </si>
  <si>
    <t>Fortalecer el control y trazabilidad de los saldos a favor de terceros</t>
  </si>
  <si>
    <t>Se solicita un detalle de la cuenta 2901 la cual presenta un saldo por pagar por valor de $1.117.136, el cual corresponde aquellos saldos de terceros los cuales se cobro de más en el momento de la facturación de la cuota moderadora o copago. Sin embargo, no fue suministrado con la fecha de la facturación para la validación de la antigüedad de estos saldos.</t>
  </si>
  <si>
    <t>Depurar la cuenta 2901, identificando por tercero y fecha de origen los saldos pendientes.</t>
  </si>
  <si>
    <t>Detalle depurado de la cuenta, conciliaciones, ajustes contables</t>
  </si>
  <si>
    <t>% de saldos depurados</t>
  </si>
  <si>
    <t>Fortalecer los controles sobre los ajustes manuales contables</t>
  </si>
  <si>
    <t>En revisión a los controles de los ajustes manuales a la contabilidad, se observó que la entidad, presenta las siguientes debilidades:
• La entidad no ha establecido lineamientos para el inicio, registro y procesamiento de los ajustes manuales de contabilidad.  
• La entidad no tiene determinada las atribuciones y autorizaciones para ajustes
• Establecer fechas de entrega de la información por parte de cada una de las áreas (se tiene corte, pero se debe formalizar)
• Segregación de conciliaciones por cada una de las áreas para garantizar que la información migra adecuadamente a contabilidad 
• Listado detallado de las actividades de control y ajustes recurrentes
• Documentar el tipo de evidencia que se requiere para soportar los ajustes.</t>
  </si>
  <si>
    <t>Documentar e implementar el procedimiento  para la gestión de ajustes manuales contables, definiendo autorizaciones, responsables, fechas de ajustes y evidencias requeridas.</t>
  </si>
  <si>
    <t>Procedimiento aprobado, formatos de ajustes, acta de socialización</t>
  </si>
  <si>
    <t>Mejorar la segregación de funciones en el proceso de admisión y facturación</t>
  </si>
  <si>
    <t>Se identifica que algunas funciones asignadas al personal que no están de acuerdo a sus perfiles y además que desde el punto de vista del control podrían presentar conflicto de intereses por que tienen funciones de diferentes áreas, que son complementarias y que tiene un alto control sobre los procesos. A continuación, se relacionan algunos casos: •	El líder de admisión y facturación es el mismo funcionario •	El líder de admisión y facturación es el encargado de parametrizar y validar las tarifas  •	El líder de admisión y facturación realiza proceso de contratación  •	Lider de admisión y facturación realiza costeo de cirugías •	Las auxiliares de admisión y facturadores de piso se encargan de realizar las funciones de caja después de las 5:00pm y fines de semana  Lo anterior según lo informado por la administración es debido a la falta de personal, a falta de segregación de funciones, descentralización de funciones, y poca cohesión del proceso.</t>
  </si>
  <si>
    <t>Revisar la asignación de funciones del proceso de admisión y facturación</t>
  </si>
  <si>
    <t>Matriz de funciones actualizada</t>
  </si>
  <si>
    <t>Alinear las políticas contables a la normatividad vigente</t>
  </si>
  <si>
    <t>Al revisar las políticas contables de la entidad, se evidencian algunos temas que deben ajustarse para estar alineados al estándar contable de NIIF para PYMES. A continuación, se relacionan algunas de estas: -La medición posterior de los activos financieros cuentas por cobrar no se encuentra ajustado a lo determinado a lo que indica la sección 11, donde indica que en el deterioro debe tener en cuenta la información objetiva  - En la política No. 11.3. Medición del Valor Recuperable, indica que las Cuentas por pagar, se medirán al valor presente recuperable, es de recordar que esta medición es para la sección 27, entonces esta política no aplica para activos financieros de acuerdo con lo indicado en la sección 11. 
- La política 3.4.3. Baja en cuentas es confusa, se debe analizar y ajustar a la sección 11 para que pueda ser entendible para los usuarios.
- La política No. 14 Préstamos Por Cobrar, no cuenta con el diseño completo, teniendo en cuenta que no se evidencia la medición y revelación.
- La política No. 15 Inventarios nos menciona “intención de comercialización de insumos”; sin embargo, la entidad no está autorizada para comercializar insumos, son para el consumo de los servicios que prestan.
- La política No. 10 Costos De Financiación indica: 
Cuando los fondos que originan los costos de financiación se puedan asociar específicamente a un activo apto, CORPORACION HICM capitalizará el valor de dichos costos durante el periodo contable, deduciendo los rendimientos obtenidos por la inversión temporal de tales fondos. De acuerdo con la sección 17, esto no se puede realizar. 
- Respecto a los Pasivos contingentes, aunque la sección 21 no indica que se debe dar una calificación, sería adecuado que establecieran calificaciones por parte de la administración para que no sea tan subjetivo la determinación de este rubro. recordemos que la sección 21 si me indica que sea probable y remota.
- En la política de subvenciones dice: “Los préstamos condenables se reconocerán como ingreso y se disminuirá el pasivo correspondiente cuando se cumplan los requisitos exigidos para la condonación.” De acuerdo con lo anterior, se debe ajustar la redacción.
 - Las políticas se realizan en función de la necesidad o de las operaciones que tenga la entidad, si se tiene una política de propiedad de inversión, se debe desarrollar acorde al estándar contable, en la política actual se menciona, pero se debió desarrollar adecuadamente</t>
  </si>
  <si>
    <t>Ajustar, documentar y aprobar las políticas contables conforme a la normativiad vigente.</t>
  </si>
  <si>
    <t>Políticas ajustadas, acta de aprobación, evidencia de socialización</t>
  </si>
  <si>
    <t>Fortalecer la gestión de liquidez y sostenibilidad financiera.</t>
  </si>
  <si>
    <t xml:space="preserve">Al realizar el análisis de variaciones y realizar indagaciones con la administración se pudo identificar que en la actualidad se tienen problemas de liquidez, dificultades con los recaudos de las cuentas por cobrar, lo cual afecta el flujo de caja, y se está presentando perdidas como en el año 2023. </t>
  </si>
  <si>
    <t>Diseñar un plan financiero que incluya proyección de flujo de caja, seguimiento al recaudo y control del gasto.</t>
  </si>
  <si>
    <t>Flujo de caja proyectado, reportes de seguimiento, actas de comité financiero</t>
  </si>
  <si>
    <t>Garantizar el cumplimiento efectivo del sistema SARLAFT</t>
  </si>
  <si>
    <t>Teniendo en cuenta las verificaciones y las indagaciones realizadas, la entidad cuenta con un Manual de SARLAFT; sin embargo, en la corporación no se está realizando las actividades descritas en el manual y que se requieren para el adecuado cumplimiento para el sistema de administración LAFT.</t>
  </si>
  <si>
    <t>Evidenciar las actividades del SARLAFT conforme al manual vigente</t>
  </si>
  <si>
    <t>informes SARLAFT.</t>
  </si>
  <si>
    <t>Formalizar el cumplimiento SARLAFT en el proceso de gestión humana</t>
  </si>
  <si>
    <t>Dentro del proceso de auditoría, se realiza una muestra para la verificación de los documentos solicitados a los empleados que ingresan, así como la documentación que se entrega al empleado retirado; esta revisión se hace acorde a los lineamientos que exige SARLFAT; sin embargo, en la actualidad no se tiene un procedimiento claro para dar cumplimiento a SARLAFT en esta área.</t>
  </si>
  <si>
    <t>Diseñar e implementar un procedimiento SARLAFT para el proceso de gestión humana.</t>
  </si>
  <si>
    <t>Procedimiento aprobado</t>
  </si>
  <si>
    <t>Fortalecer el diseño y evidencia del Programa de Transparencia y Ética.</t>
  </si>
  <si>
    <t>Se solicitó los avances que se han realizado del diseño del Programa de Transparencia y Ética Profesional de acuerdo con la Resolución emitida por la Gobernación, para su verificación, el cual nos informan que fue implementado; sin embargo, no se logra obtener la evidencia del avance del diseño del programa.</t>
  </si>
  <si>
    <t>Documentar e implementar el Programa de Transparencia y Ética</t>
  </si>
  <si>
    <t>Programa aprobado, actas, evidencias de divulgación</t>
  </si>
  <si>
    <t>Informe Precierre - Crowe</t>
  </si>
  <si>
    <t>Depurar la cartera no radicada de períodos anteriores</t>
  </si>
  <si>
    <r>
      <rPr>
        <sz val="9"/>
        <color theme="1"/>
        <rFont val="Century Gothic"/>
      </rPr>
      <t xml:space="preserve">1- Se identificó que existe cartera sin radicar que viene de otros períodos, y que se debe tener en cuenta en las mediciones, ya que se debe determinar su recuperabilidad; a continuación, se detalla:
</t>
    </r>
    <r>
      <rPr>
        <sz val="9"/>
        <color rgb="FFFF0000"/>
        <rFont val="Century Gothic"/>
      </rPr>
      <t xml:space="preserve">(ver imagen 2)
</t>
    </r>
    <r>
      <rPr>
        <sz val="9"/>
        <color theme="1"/>
        <rFont val="Century Gothic"/>
      </rPr>
      <t xml:space="preserve">
Además, se nos informó que en la actualidad se ha realizado conciliación con 40 entidades, con el fin de depurar y conciliar los módulos, sin embargo, aun persisten los saldos de mayor cuantía sin conciliar.</t>
    </r>
  </si>
  <si>
    <t>Identificar, conciliar y la cartera no radicada de períodos anteriores</t>
  </si>
  <si>
    <t>% de cartera no radicada depurada</t>
  </si>
  <si>
    <t>Depurar los de terceros en cuentas por cobrar</t>
  </si>
  <si>
    <r>
      <rPr>
        <sz val="9"/>
        <color theme="1"/>
        <rFont val="Century Gothic"/>
      </rPr>
      <t xml:space="preserve">Al revisar las cuentas de la cartera se evidencian 14.265 terceros en la cuenta 1319, los cuales no están depurados, algunos de estos registros no tienen un tercero asignado y en la actualidad aún no se ha realizado el seguimiento adecuado por el área de cartera; este punto fue identificado desde la etapa de planeación
A continuación, se relacionan los dos rubros más altos los cuales aún no se han realizado la verificación y ajuste correspondiente:
</t>
    </r>
    <r>
      <rPr>
        <sz val="9"/>
        <color rgb="FFFF0000"/>
        <rFont val="Century Gothic"/>
      </rPr>
      <t xml:space="preserve">(ver imagen 3)
</t>
    </r>
    <r>
      <rPr>
        <sz val="9"/>
        <color theme="1"/>
        <rFont val="Century Gothic"/>
      </rPr>
      <t xml:space="preserve">
A pesar de que la compañía ha llevado a cabo un proceso de conciliación de saldos, los resultados indican que se han conciliado los saldos del módulo de cartera y contabilidad de 40 entidades. Sin embargo, persiste una diferencia material, especialmente porque las entidades más grandes, aún no han sido conciliadas.</t>
    </r>
  </si>
  <si>
    <t>Depurar y conciliar los terceros registrados en la cuenta 1319, priorizando los saldos mas altos</t>
  </si>
  <si>
    <t>Relación de terceros depurado, conciliaciones, ajustes contables</t>
  </si>
  <si>
    <t>Analizar la totalidad del deterioro de cartera.</t>
  </si>
  <si>
    <t>La entidad, en la visita de planeación, no tenía un adecuado análisis de deterioro, y además tampoco tenía una clara política de deterioro; sin embargo, acorde a lo informado en la segunda visita se tiene una actualización de la política y cabe anotar que aún no sea aprobado, y de esta identificamos que la misma podría no estar alineada a lo determina el estándar contable respecto a las perdidas esperadas, por lo cual el cálculo podría estar sesgado si se llegara a aplicar la actualización.
Adicional a lo anterior, la entidad solamente ha deteriorado un 50% de la cartera de las entidades en liquidación; además, no se tiene como tal un análisis del deterioro de la totalidad de la cartera, para determinar la necesidad de reconocer un mayor deterioro de la cartera distinta a las entidades en liquidación.
Por último, aunque se ha solicitado desde planeación un informe de cartera que contenga información de la fecha de facturación, estados, fechas de glosas, y toda la información necesaria para gestionar y deteriorar la cartera, no se ha logrado obtener.</t>
  </si>
  <si>
    <t>Realizar el análisis integral del deterioro de la totalidad de la cartera, conforme a la política contable .</t>
  </si>
  <si>
    <t>Informe de deterioro, registros contables</t>
  </si>
  <si>
    <t>% de cartera evaluada para deterioro</t>
  </si>
  <si>
    <t>Aplicar la correcta de medición  de costo promedio ponderado en inventarios</t>
  </si>
  <si>
    <t>Se realiza una muestra para el cálculo del costo promedio ponderado, basados en la política de la compañía donde indica que los inventarios son medidos por este método. De acuerdo con el recalculo realizado, se identificaron diferencias donde se identificó que las salidas de inventario toman el costo de las entradas y no el costo promedio ponderado a pesar de que la política contable, indica que la medición de los inventarios es por este método.</t>
  </si>
  <si>
    <t>Ajustar la parametrización en el sistema de inventarios para que las salidas se valoren conforme al costo promedio ponderado</t>
  </si>
  <si>
    <t>Constancia de Parametrización del sistema y ejemplos del recálculo.</t>
  </si>
  <si>
    <t>Mejorar los de reporte del Kardex valorizado</t>
  </si>
  <si>
    <t>El sistema no permite descargar el Kardex valorizado con un corte especifico, solo el del día en que se realice el proceso.</t>
  </si>
  <si>
    <t>Gestionar ante el proveedor la adecuación del sistema en la generación del reporte  que permitan obtener el Kardex valorizado por fecha</t>
  </si>
  <si>
    <t>Solicitud ante el proveedor y Reportes generados</t>
  </si>
  <si>
    <t>Estandarizar las unidades de medida en inventarios</t>
  </si>
  <si>
    <t>En el área se identificó que algunos productos se ingresaban con una unidad de medida diferente a la unidad de medida de salida, por lo tanto, es uno de los factores por los cuales se pueden presentar diferencias</t>
  </si>
  <si>
    <t>Definir y estandarizar las unidades de medida en el sistema de inventarios</t>
  </si>
  <si>
    <t xml:space="preserve">Instructivo interno de Parametrización </t>
  </si>
  <si>
    <t>Mejorar la correcta clasificación de las cuentas por pagar</t>
  </si>
  <si>
    <t>Se realiza la verificación la conciliación de las cuentas por pagar donde se analizó las cuentas 2401, 2429 y 2490, y se evidencia algunas diferencias. Adicionalmente al validar las transacciones de estas cuentas, se evidencian transacciones referentes a nómina y otros conceptos dentro de la cuenta 2401 que de acuerdo con el catálogo de cuentas solo se registran Adquisición De Bienes Y Servicios Nacionales.</t>
  </si>
  <si>
    <t xml:space="preserve">Reclasificar las transacciones incorrectamente registradas en cuentas por pagar </t>
  </si>
  <si>
    <t>Ajustes contables, conciliaciones</t>
  </si>
  <si>
    <t>Memorando de Recomendaciones Declaración Renta 2024</t>
  </si>
  <si>
    <t>Fortalecer la conciliación de costos y gastos de nómina para efectos tributarios</t>
  </si>
  <si>
    <t xml:space="preserve">Con base en el análisis realizado a los estados financieros y documentos soporte correspondientes al periodo objeto de revisión, se evidencian diferencias en los saldos declarados en el renglón 33. Total costos y gastos de nómina por un valor de $510.000, las cuales no se encuentran debidamente soportadas ni conciliadas con la información contable y tributaria presentada. </t>
  </si>
  <si>
    <t>Conciliar los gastos de nómina declarados  con la contabilidad</t>
  </si>
  <si>
    <t>Conciliaciones firmadas</t>
  </si>
  <si>
    <t>Fortalecer el control y conciliación con respecto a los pagos laborales de acuerdo a su naturaleza</t>
  </si>
  <si>
    <r>
      <rPr>
        <sz val="9"/>
        <color rgb="FF000000"/>
        <rFont val="Century Gothic"/>
      </rPr>
      <t xml:space="preserve">Se identificó en el balance general la clasificación de ciertos conceptos (como lo son dotación, capacitación, entre otros) como pagos laborales que no corresponden a dicha naturaleza, lo cual representa una inconsistencia en los saldos presentados en el renglón 33. Total costos y gastos de nómina de la declaración.
</t>
    </r>
    <r>
      <rPr>
        <sz val="9"/>
        <color rgb="FFFF0000"/>
        <rFont val="Century Gothic"/>
      </rPr>
      <t>(ver anexo 1)</t>
    </r>
  </si>
  <si>
    <t>Conciliar la provisión de los gastos laborales frente a los pagos efectuados y realizar los ajustes contables correspondientes.</t>
  </si>
  <si>
    <t>Conciliación firmada, comprobantes contables</t>
  </si>
  <si>
    <t>Mejorar la exactitud de la provisión de prestaciones sociales</t>
  </si>
  <si>
    <t>Se identificó que la entidad no cuenta con una conciliación documentada entre los valores registrados y declarados por concepto de aportes al Sistema de Seguridad Social y las planillas de seguridad social efectivamente pagadas. Esta situación puede afectar la integridad y exactitud de la información financiera y contable relacionada con dichos pagos.</t>
  </si>
  <si>
    <t>Implementar conciliación mensual entre nómina, provisiones y contabilidad</t>
  </si>
  <si>
    <t>Conciliaciones mensuales, reportes de nómina.</t>
  </si>
  <si>
    <t>Asegurar la correcta determinación del impuesto sobre las ventas – IVA.</t>
  </si>
  <si>
    <t xml:space="preserve">Durante la revisión de las cuentas por cobrar, se identificó un registro por concepto de deterioro por un valor de $1.266.641.798, no reportado fiscalmente. Dicho valor no cuenta con un detalle específico en los anexos proporcionados por la entidad, lo que limita la trazabilidad y verificación del cálculo efectuado. De igual forma, no se evidenció el análisis correspondiente conforme a lo establecido en los artículos 1.2.1.18.19 Provisión individual y 1.2.1.18.21 Provisión general del decreto 1625 de 2016, que aplica sobre la cartera con corte al 31 de diciembre de 2024. La ausencia de este análisis impide validar la razonabilidad del valor registrado y su adecuada justificación a la normativa. </t>
  </si>
  <si>
    <t>Revisar y reclasificar las operaciones que afectan el IVA, ajustando las declaraciones cuando aplique</t>
  </si>
  <si>
    <t>Conciliación IVA, declaraciones corregidas si aplica</t>
  </si>
  <si>
    <t>Fortalecer el control de retenciones en la fuente practicadas</t>
  </si>
  <si>
    <t>Durante la auditoría, se identificaron saldos de seguros contabilizados en el rubro de Activos Intangibles que no cumplen con los criterios de reconocimiento. La inclusión de estos conceptos como activos intangibles podría afectar la razonabilidad de la declaración, dado que se estaría reconociendo un activo que no cumple con los requisitos de identificación, control, generación de beneficios económicos futuros y medición fiable, conforme a la normativa vigente.</t>
  </si>
  <si>
    <t>Conciliar las retenciones en la fuente practicadas versus contabilidad y declaraciones presentadas</t>
  </si>
  <si>
    <t>Conciliaciones, declaraciones tributarias.</t>
  </si>
  <si>
    <t>Actualizar el avalúo técnico de la propiedad, planta y equipo</t>
  </si>
  <si>
    <t>Durante la revisión del módulo de activos fijos, se identificó que 178 activos que sobrepasan la tasa fiscal de depreciación permitida, en contravía de lo dispuesto en el Artículo 137 del Estatuto Tributario. 
La administración informó que, en el módulo de activos fijos de la Corporación, se identificaron ítems que no estaban generando depreciación correctamente, lo que evidencia una deficiencia en los procedimientos contables o en la operatividad del sistema, se registró la corrección con corte al 31 de diciembre de 2024.</t>
  </si>
  <si>
    <t>Gestionar la actualización del avalúo técnico de los activos materiales conforme a normativa vigente</t>
  </si>
  <si>
    <t>Informe de actualización realizada</t>
  </si>
  <si>
    <t>Durante la revisión de la información reportada en el formulario 110, se identificó que en el renglón correspondiente a Ingresos Financieros fueron incluidos valores por concepto de comisiones cobradas al municipio de Medellín. Sin embargo, estos ingresos no cumplen con la definición de ingresos financieros establecida en el instructivo del formulario 110. Las comisiones en mención no deberían clasificarse como ingresos financieros, sino que deben ser reportadas en la casilla correspondiente a "Otros Ingresos", según las instrucciones oficiales.</t>
  </si>
  <si>
    <t>Revisar y ajustar la clasificación contable de los activos intangibles para cumplir con la normativa vigente.</t>
  </si>
  <si>
    <t>Informe de ajuste contable y conciliación realizada.</t>
  </si>
  <si>
    <r>
      <rPr>
        <sz val="9"/>
        <color theme="1"/>
        <rFont val="Century Gothic"/>
      </rPr>
      <t xml:space="preserve">Se realizó el análisis de las declaraciones de IVA presentadas por la entidad durante el periodo fiscal, con el objetivo de compararlas frente a los saldos reportados en la declaración de renta por concepto de ingresos. Como resultado de esta revisión, se evidencian una diferencia de $178.905.509.
</t>
    </r>
    <r>
      <rPr>
        <sz val="9"/>
        <color rgb="FFFF0000"/>
        <rFont val="Century Gothic"/>
      </rPr>
      <t>(ver anexo 2)</t>
    </r>
  </si>
  <si>
    <t>Actualizar y corregir el avalúo técnico de activos fijos para adecuar depreciaciones según normativa fiscal.</t>
  </si>
  <si>
    <t>Informe de actualización de avalúo y registro en sistema contable.</t>
  </si>
  <si>
    <t>Fortalecer el control documental de los activos fijos</t>
  </si>
  <si>
    <t>Con base en el análisis del volumen de ingresos brutos del año gravable anterior (2024), y de conformidad con lo establecido en el artículo 600 del Estatuto Tributario, modificado por el artículo 137 de la Ley 2010 de 2019; concepto 283 del 3 de agosto de 2021 DIAN, y decreto No. 1778 de diciembre de 2021 Articulo 1.6.1.13.2.30 se concluyó que la entidad debía presentar su declaración del IVA de manera cuatrimestral, y no bimestral. 
Este error en la periodicidad fue evidenciado y comunicado a la administración en el mes de mayo de 2025, momento en el cual se realizó el ajuste correspondiente, adoptando correctamente la periodicidad cuatrimestral para los períodos subsiguientes. La declaración presentada por la entidad correspondiente al primer bimestre (enero-febrero) fue diligenciada bajo una periodicidad no aplicable a su situación tributaria. Como consecuencia, y tras ser informada del error, van a solicitar la devolución del saldo pagado en dicha declaración, en concordancia con los procedimientos establecidos. Dicha situación fue comunicada a la administración por medio del documento con consecutivo “OP-0204-25 Opinión de Periodicidad IVA 2025”</t>
  </si>
  <si>
    <t>Implementar  registro de ingreso de activos fijos con su respectiv clasificacion.</t>
  </si>
  <si>
    <t>Reporte de resgistro actualizado.</t>
  </si>
  <si>
    <t>Mejorar el control de depreciaciones contables</t>
  </si>
  <si>
    <r>
      <rPr>
        <sz val="9"/>
        <color theme="1"/>
        <rFont val="Century Gothic"/>
      </rPr>
      <t>Durante la revisión de la declaración y la conciliación fiscal presentada por la entidad, se evidenció que no se realizaron los ajustes fiscales correspondientes a los gastos no deducibles dentro del rubro de gastos de administración, incumpliendo con lo establecido en la normativa tributaria vigente.
A continuación, se detallan conceptos identificados que requieren evaluación para efectos fiscales, ya que podrían no ser deducibles.</t>
    </r>
    <r>
      <rPr>
        <sz val="9"/>
        <color rgb="FFFF0000"/>
        <rFont val="Century Gothic"/>
      </rPr>
      <t>(ver anexo 3)</t>
    </r>
  </si>
  <si>
    <t>Implementar un procedimiento de revisión y conciliación fiscal de las depreciaciones y de los gastos de administración, que permita identificar los conceptos no deducibles y efectuar los ajustes fiscales correspondientes antes de la presentación de la declaración de renta.</t>
  </si>
  <si>
    <t xml:space="preserve"> Procedimiento documentado de conciliación contable, Soportes de ajustes realizados en la declaración de renta</t>
  </si>
  <si>
    <t>Fortalecer el control de los ajustes por pérdidas de inventarios</t>
  </si>
  <si>
    <r>
      <rPr>
        <sz val="9"/>
        <color theme="1"/>
        <rFont val="Century Gothic"/>
      </rPr>
      <t xml:space="preserve">Se evidenció que en las cuentas de gasto se registraron ajustes por concepto de inventario por un valor de $482.531.037, valor que excede el tope permitido fiscalmente según lo establecido en el Artículo 64 del Estatuto Tributario, el cual regula los límites en la deducción de pérdidas de inventarios. El tope validado para el periodo es de $174.983.365, generando un gasto deducible tomado mayor por $307.547.672, por lo cual este ajuste no cumple con los requisitos fiscales de deducibilidad, lo que puede conllevar a una afectación en la determinación del impuesto sobre la renta.
</t>
    </r>
    <r>
      <rPr>
        <sz val="9"/>
        <color rgb="FFFF0000"/>
        <rFont val="Century Gothic"/>
      </rPr>
      <t>(ver anexo 4)</t>
    </r>
  </si>
  <si>
    <t xml:space="preserve">Revisar  los valores registrados por concepto de pérdidas de inventarios, asegurando que el gasto deducible no supere el tope permitido por la normativa tributaria vigente. </t>
  </si>
  <si>
    <t>Conciliación contable de inventarios.  Registro de ajustes en la declaración de renta</t>
  </si>
  <si>
    <t>Fortalecer el cumplimiento formal de los requisitos para la exención del impuesto sobre la renta en el Régimen Tributario Especial</t>
  </si>
  <si>
    <t>En virtud de lo dispuesto en el Artículo 19 del Estatuto Tributario Colombiano, la Corporación se acogió al beneficio de exención del impuesto sobre la renta, basado en el cumplimiento del requisito de reinversión de excedentes en el desarrollo de su objeto social. Sin embargo, se observó que en el contenido del acta de la Asamblea General Ordinaria N.º 1, fechada el 26 de marzo de 2025, no consta la aprobación expresa de la reinversión de utilidades por valor de $2.483.373.000 por parte del máximo órgano social de la entidad. como lo exige la normativa vigente para mantener el beneficio tributario. Este incumplimiento formal podría comprometer la validez del beneficio fiscal, generando riesgos ante una eventual revisión por parte de la autoridad tributaria y pudiendo resultar en la pérdida de la calificación dentro del régimen especial.</t>
  </si>
  <si>
    <t>Gestionar la aprobación  de la reinversión de excedentes por parte del máximo órgano social mediante la realización de una asamblea.</t>
  </si>
  <si>
    <t>Acta de Asamblea General que aprueba expresamente la reinversión de excedentes</t>
  </si>
  <si>
    <t>Fortalecer la gestión de riesgos institucionales</t>
  </si>
  <si>
    <t>Según el artículo 19 del Estatuto Tributario, las entidades con beneficio de exención del impuesto sobre la renta deben reinvertir sus excedentes en programas que desarrollen su objeto social en una o varias de las actividades meritorias de la entidad. Sin embargo, se observó que la corporación utiliza excedentes de años anteriores para cubrir operaciones ordinarias, sin una separación contable clara entre recursos de destinación específica y corrientes. Esta práctica incumple la normativa fiscal y pone en riesgo la exención del impuesto sobre la renta.</t>
  </si>
  <si>
    <t>Revisar, depurar y ajustar fiscalmente los registros contables asociados a pérdidas de inventarios,</t>
  </si>
  <si>
    <t>Conciliación contable , soporte fisico de los resgistro contables</t>
  </si>
  <si>
    <t xml:space="preserve"> Ausencia de lineamientos internos que garanticen la autorización oportuna de la junta para la compensación de pérdidas fiscales</t>
  </si>
  <si>
    <r>
      <rPr>
        <sz val="9"/>
        <color theme="1"/>
        <rFont val="Century Gothic"/>
      </rPr>
      <t>Durante el análisis de los resultados obtenidos para la entidad en los últimos cinco años, con el fin de evaluar la existencia de pérdidas fiscales o contables, se identificó que la entidad no ha efectuado la compensación de las pérdidas fiscales acumuladas correspondientes a los años 2019, 2020 y 2023, a pesar de contar con excedentes fiscales en ejercicios posteriores que permitirían su aplicación, conforme a lo establecido en el Artículo 147 del Estatuto Tributario.
La no compensación de estas pérdidas representa una oportunidad desaprovechada de optimización fiscal, lo cual podría resultar en una mayor carga tributaria de la que correspondería si se hubiera realizado la compensación en su debido momento:</t>
    </r>
    <r>
      <rPr>
        <sz val="9"/>
        <color rgb="FFFF0000"/>
        <rFont val="Century Gothic"/>
      </rPr>
      <t xml:space="preserve">(ver anexo 5)
</t>
    </r>
    <r>
      <rPr>
        <sz val="9"/>
        <color theme="1"/>
        <rFont val="Century Gothic"/>
      </rPr>
      <t>En la declaración de renta correspondiente a la vigencia 2024 no fue posible aplicar la compensación de las pérdidas fiscales acumuladas, las cuales ascienden a $7.599.458.000, conforme a la recomendación de esta revisoría fiscal. Esto debido a la ausencia de autorización expresa en el Acta de la Asamblea General Ordinaria N.º 1, celebrada el 26 de marzo de 2025.</t>
    </r>
  </si>
  <si>
    <t>Diseñar  un procedimiento de planeación tributaria que incluya la identificación las pérdidas fiscales acumuladas, su viabilidad de compensación y la gestión oportuna de aprobación por la Junta antes de la presentación de la declaración de renta.</t>
  </si>
  <si>
    <t>Procedimiento documentado ; acta de Junta donde se exprese la autorización.</t>
  </si>
  <si>
    <t>Memorando de Recomendaciones Diagnostico 2025</t>
  </si>
  <si>
    <t>nexistencia de una metodología formal y aprobada para la gestión integral de riesgos a nivel institucional.</t>
  </si>
  <si>
    <t>Durante la revisión de los procesos institucionales, se evidenció que la entidad no cuenta actualmente con la matriz de mapa de riesgos formalmente implementada; no obstante, se conoció que esta herramienta se encuentra en proceso de elaboración. Mientras no se encuentre finalizada y operativa, la organización continúa limitada en su capacidad para identificar, evaluar, monitorear y gestionar de manera oportuna los riesgos estratégicos, operativos, financieros, legales y reputacionales que puedan afectar el cumplimiento de sus objetivos misionales.</t>
  </si>
  <si>
    <t>Finalizar, aprobar e implementar el mapa de riesgos institucional, incluyendo riesgos operacional, credito,financieros, liquidez, actuarial, legales.</t>
  </si>
  <si>
    <t>Mapa de riesgos.</t>
  </si>
  <si>
    <t xml:space="preserve"> No se cuenta con  un Manual de Prevención y Gestión del Fraude </t>
  </si>
  <si>
    <t>Se identificó que la entidad no cuenta con un manual específico para la prevención, detección y gestión del fraude. Actualmente, los riesgos relacionados con fraude no están contemplados de manera integral, ya que el enfoque institucional se encuentra limitado al cumplimiento del SAGRILAFT (Sistema de Autocontrol y Gestión del Riesgo Integral de Lavado de Activos y Financiación del Terrorismo). Esta situación deja sin cobertura otros tipos de fraude que podrían afectar a la entidad, tales como fraude interno, manipulación de información financiera, uso indebido de recursos o corrupción administrativa.</t>
  </si>
  <si>
    <t xml:space="preserve">laborar un Manual de Prevención y Gestión del Fraude que contemple fraude interno, externo, financiero y administrativo. </t>
  </si>
  <si>
    <t>Manual aprobado;  registros de capacitación; canal de denuncias habilitado</t>
  </si>
  <si>
    <t>Ausencia de política de confidencialidad y de cláusulas contractuales obligatorias.</t>
  </si>
  <si>
    <t>Se evidenció que la entidad no cuenta con un manual de confidencialidad formalmente adoptado, ni con evidencia de inclusión de cláusulas de confidencialidad en los contratos laborales o de prestación de servicios. Esta ausencia limita la protección formal de la información sensible o reservada, tanto institucional como de terceros, y representa una debilidad en las políticas de seguridad de la información y en el cumplimiento de normas de protección de datos. 
Cabe resaltar que, al tratarse de una corporación hospitalaria infantil, la entidad maneja información altamente sensible y reservada, incluyendo datos personales y clínicos contenidos en historias clínicas, cuya protección está regulada por normativas especiales en materia de salud y protección de datos.</t>
  </si>
  <si>
    <t>Elaborar, el Manual de Confidencialidad y Protección de la Información, e incorporar cláusulas de confidencialidad en todos los contratos laborales y de prestación de servicios.</t>
  </si>
  <si>
    <t>Manual aprobado;  registros de capacitación; manual publicadas.</t>
  </si>
  <si>
    <t>Generar un  control que asegure el cumplimiento oportuno para la presentación del formato FT-018 ante la Superintendencia Nacional de Salud.</t>
  </si>
  <si>
    <t>A la entidad le aplica la obligación de presentar de forma mensual el formato FT-018 – Datos para el cálculo de la posición de liquidez ante la Superintendencia Nacional de Salud; sin embargo, se evidenció que en periodos anteriores la entidad no ha venido realizando dicha presentación de manera periódica, lo cual constituye un incumplimiento de los requerimientos regulatorios establecidos.</t>
  </si>
  <si>
    <t>Documentar un procedimiento para la elaboración, revisión y envío mensual del formato FT-018.</t>
  </si>
  <si>
    <t>Procedimiento documentado.  Constancias de envío del FT-018 a la  Supersalud</t>
  </si>
  <si>
    <t>Fortalecer el control de legalización y aprobación de contratos con terceros.</t>
  </si>
  <si>
    <t>Durante la revisión documental del contrato de prestación de servicios No. 196-2025, suscrito con el tercero LABORATORIO ECHAVARRÍA para la ejecución de servicios de laboratorio clínico, se evidenció que el documento no cuenta con la firma de la directora ejecutiva, quien, de acuerdo con los procedimientos internos de la entidad, es la responsable de la revisión y aprobación final de los contratos. Esta omisión afecta la validez formal del documento y contraviene los principios básicos de control y legalidad en la gestión contractual.</t>
  </si>
  <si>
    <t>Incluir en la lista de chequeo la obligatoriedad  de validación de firmaw.</t>
  </si>
  <si>
    <t>Lista de chequeo contractual actualizada;  actas de socialización de la lista de chequeo.</t>
  </si>
  <si>
    <t>Memorando de Recomendaciones CI 2025</t>
  </si>
  <si>
    <t>Mejorar la oportunidad y confiabilidad de la información de pacientes pendientes por facturar.</t>
  </si>
  <si>
    <t>Inicialmente, la entidad no proporcionó los reportes de los pacientes pendientes por facturar. Posteriormente, una vez entregado el reporte, se realizó la verificación de la antigüedad. Durante esta revisión se identificó que el caso más antiguo correspondía al 28 de diciembre de 2024. Sin embargo, dicha inconsistencia se debe a un error del sistema, ya que el paciente en mención fue facturado el 30 de diciembre de 2024 mediante la factura No. 491233.
Las demás partidas corresponden al año 2025, encontrándose, a la fecha de la revisión, un total de 13 pacientes pendientes por facturar del mes de febrero y 56 del mes de marzo.</t>
  </si>
  <si>
    <t xml:space="preserve">Implementar conciliaciones mensuales entre el sistema de facturación y los registros asistenciales. </t>
  </si>
  <si>
    <t>Reportes mensuales de concialiación . reportes de cierre mensual de facturación.</t>
  </si>
  <si>
    <t>Fortalecer el control, validación y archivo de actas y documentos derivados de conciliaciones legales con EPS.</t>
  </si>
  <si>
    <t>Durante la revisión de las actas y mesas de trabajo relacionadas con las conciliaciones legales de las EPS, se identificaron las siguientes inconsistencias en los documentos analizados:
•	En la mesa de trabajo del 21 de marzo del 2025 con COOSALUD no se evidencia la firma de Yudis Patricia Berrrio Reyes representante de la entidad, ni en el acta de negociación la firma por parte del Gerente Regional.
•	El acta de negociación 73.2024 del 3 de octubre de 2024 con COOSALUD no se evidencia la firma del representante legal de la EPS.
•	El acta de conciliación legal del régimen contributivo CNRC-63628 con fecha del 21 de mayo de 2025, suscrita con la EPS SALUD TOTAL carece de las firmas del representante legal, Miguel Ángel Rojas Cortés, y del gerente de la sucursal, Andrés Felipe Jiménez Giraldo.
•	El acta de conciliación legal del régimen subsidiado CNRC-63629 con fecha del 21 de mayo de 2025, suscrita con la EPS SALUD TOTAL carece de las firmas del representante legal, Miguel Ángel Rojas Cortés, y del gerente de la sucursal, Andrés Felipe Jiménez Giraldo.
•	En el otro sí fechado al 1 de abril de 2024 asociado al contrato 900625317CE998 con la entidad SALUD TOTAL también se evidencia falta de firma por parte del representante legal.
•	En el otro sí N°3 al contrato NRO.0241-2022 con la entidad SAVIA SALUD también se evidencia falta de firma por parte del interventor.
Estas omisiones comprometen la validez formal de los documentos y pueden afectar la trazabilidad, el cierre adecuado de los acuerdos y la seguridad jurídica de los procesos de conciliación con dichas entidades.</t>
  </si>
  <si>
    <t>Generar un procedimiento  para la generacion de actas de conciliación y otrosíes contractuales, que incluya validación de firmas, responsables .</t>
  </si>
  <si>
    <t>Procedimiento documentado; listas de chequeo diligenciadas.</t>
  </si>
  <si>
    <t>Asegurar la aplicación oportuna  de la política de deterioro de cartera conforme a los lineamientos definidos en la Corporación</t>
  </si>
  <si>
    <t>Si bien la entidad cuenta con una política de deterioro vigente desde julio de 2024, la cual establece los lineamientos para el reconocimiento y cálculo del deterioro de cartera, a la fecha de la auditoría no se ha ejecutado dicho cálculo conforme a los parámetros establecidos. Esto, a pesar de que los procedimientos internos determinan su elaboración y presentación al comité de sostenibilidad con periodicidad semestral. Cabe señalar que la entidad tiene programada la presentación oficial del reporte para el 17 de junio de 2025.</t>
  </si>
  <si>
    <t>Ejecutar el cálculo del deterioro de cartera conforme a la política vigente, documentarlo y presentarlo al Comité de Sostenibilidad.</t>
  </si>
  <si>
    <t>Informe de deterioro de cartera. Acta del Comité de Sostenibilidad. Registros contables del deterioro</t>
  </si>
  <si>
    <t>Fortalecer la trazabilidad y validación del cierre mensual del proceso de facturación.</t>
  </si>
  <si>
    <t>El área de facturación debe remitir mensualmente al área financiera una carpeta de reportes, denominados en su conjunto como “Informe de Gestión”, los cuales comprenden:
1. Reporte de pacientes
2. Centro de costos ejecutado
3. Centro de costos solicitado
4. Imagen de cierre
5. Detalle de facturación por facturador
6. Detalle de producto
7. Detallado de actividades
8. Detalle de facturación
9. Informe de facturación
Durante la revisión de la documentación correspondiente a los meses de enero, febrero y marzo, se verificó que, si bien fueron entregadas las carpetas con los reportes mencionados, no se encontró el Reporte N.º 4 conocido como “foto del día del cierre”, el cual es clave para validar el cierre de cada período.
Posteriormente, la entidad únicamente aportó la imagen correspondiente al mes de enero. La ausencia de este reporte para los demás meses limita la trazabilidad, el seguimiento y el control del proceso de facturación, afectando la validación adecuada del cierre mensual.</t>
  </si>
  <si>
    <t>Incluir la “foto del día del cierre” como requisito obligatorio dentro del informe mensual de gestión de facturación, con validación previa por el área financiera.</t>
  </si>
  <si>
    <t>Carpetas mensuales completas; imágenes de cierre archivadas.</t>
  </si>
  <si>
    <t>Garantizar la  consistencia de los soportes de documentos  de la facturación.</t>
  </si>
  <si>
    <r>
      <rPr>
        <sz val="9"/>
        <color theme="1"/>
        <rFont val="Century Gothic"/>
      </rPr>
      <t xml:space="preserve">Durante la revisión de una muestra de 30 facturas emitidas por la entidad, junto con los respectivos soportes documentales que respaldan su emisión, con el propósito de verificar el cumplimiento de los requisitos normativos y administrativos aplicables, se evidenció que, si bien en la mayoría de los casos se cumple adecuadamente con lo establecido, se presentaron algunas inconsistencias puntuales. Entre estas se identificaron discrepancias entre la fecha del documento soporte y la fecha de la factura, así como la ausencia del formato de atención y del documento de identidad en algunos registros. A continuación se muestran las inconsistencias: 
</t>
    </r>
    <r>
      <rPr>
        <sz val="9"/>
        <color rgb="FFFF0000"/>
        <rFont val="Century Gothic"/>
      </rPr>
      <t>(ver tabla 1)</t>
    </r>
  </si>
  <si>
    <t>Implementar una lista de chequeo obligatoria de validación de soportes (fecha, documento de identidad, formato de atención) previa a la emisión de facturas</t>
  </si>
  <si>
    <t>Lista de chequeo diligenciada;  soporte de lasocializacion de la lista de chequeo al personal de facturación</t>
  </si>
  <si>
    <t>Fortalecer la confiabilidad y consistencia de las conciliaciones entre la información contable y la reportada a la DIAN.</t>
  </si>
  <si>
    <r>
      <rPr>
        <sz val="9"/>
        <color theme="1"/>
        <rFont val="Century Gothic"/>
      </rPr>
      <t xml:space="preserve">Durante la revisión de las conciliaciones mensuales entre la información contable y la reportada a la  Dirección de Impuestos y Aduanas Nacionales (DIAN), se evidenció una discrepancia en el mes de enero entre el saldo reportado por la  Dirección de Impuestos y Aduanas Nacionales (DIAN) (según informe descargado directamente de su plataforma) y el saldo tomado para la conciliación interna de la entidad. Esta diferencia sugiere que, a pesar de los controles implementados, no existe una correspondencia total entre ambas fuentes de información.
</t>
    </r>
    <r>
      <rPr>
        <sz val="9"/>
        <color rgb="FFFF0000"/>
        <rFont val="Century Gothic"/>
      </rPr>
      <t>(ver tabla 2)</t>
    </r>
  </si>
  <si>
    <t>Estandarizar el procedimiento de conciliación mensual con la DIAN, incluyendo revisión de diferencias y ajustes.</t>
  </si>
  <si>
    <t>Conciliaciones mensuales firmadas; soportes de ajustes</t>
  </si>
  <si>
    <t>Memorando de Recomendaciones EEFF Intermedios 2025</t>
  </si>
  <si>
    <t>Asegurar la correcta clasificación contable de los conceptos de nómina</t>
  </si>
  <si>
    <t>En las cuentas de balance no se identifica la cuenta 5101900101, en la cual, según información suministrada por el personal de nómina, se está registrando el concepto de auxilio de rodamiento. Se recomienda verificar la correcta clasificación contable de dicho auxilio, toda vez que, al corte de la auditoría, se evidencia un valor pagado acumulado de $1.650.310 que no se identifica en la contabilidad, lo que podría afectar la razonabilidad de los estados financieros.</t>
  </si>
  <si>
    <t>Revisar y ajustar la clasificación contable del auxilio de rodamiento, creando o utilizando la cuenta contable correspondiente y realizando los ajustes contables necesarios.</t>
  </si>
  <si>
    <t>Comprobantes contables de ajuste; parametrización del sistema; conciliación nómina–contabilidad.</t>
  </si>
  <si>
    <t>Garantizar el reconocimiento completo y oportuno de los gastos por prestaciones sociales.</t>
  </si>
  <si>
    <t>Se identificó que, tras el análisis del auxiliar contable, en el mes de febrero no se registró el gasto correspondiente a cesantías, intereses sobre cesantías y prima. Únicamente se está reconociendo el gasto por vacaciones, por un valor de $1.611.275. Esta situación genera una subestimación del rubro de gastos laborales para el periodo y afecta la razonabilidad de los estados financieros.</t>
  </si>
  <si>
    <t>Realizar la causación mensual completa de cesantías, intereses sobre cesantías y prima, conforme a la normativa laboral y contable, y ajustar los registros omitidos</t>
  </si>
  <si>
    <t>Comprobantes contables de ajuste; conciliación nómina–contabilidad; reportes del sistema contable</t>
  </si>
  <si>
    <t>Evitar errores en el cálculo y registro de las prestaciones sociales.</t>
  </si>
  <si>
    <r>
      <rPr>
        <sz val="9"/>
        <color theme="1"/>
        <rFont val="Century Gothic"/>
      </rPr>
      <t xml:space="preserve">Se identifican las siguientes diferencias en el cálculo de las prestaciones sociales reflejadas en la contabilidad. Durante el análisis se evidenció que, para el mes de enero, se está multiplicando la causación de cesantías, vacaciones, prima de servicios e intereses sobre cesantías, en algunos casos hasta cuatro veces. Esta situación ha generado una sobreestimación del gasto, al registrar valores significativamente mayores a los que corresponden realmente.
</t>
    </r>
    <r>
      <rPr>
        <sz val="9"/>
        <color rgb="FFFF0000"/>
        <rFont val="Century Gothic"/>
      </rPr>
      <t>(ver tabla 4)</t>
    </r>
  </si>
  <si>
    <t>Revisar, ajustar y parametrizar el sistema de nómina para evitar duplicidades en el cálculo de prestaciones sociales, y corregir los registros contables sobreestimados</t>
  </si>
  <si>
    <t xml:space="preserve">Constancia de parametrización del sistema; comprobantes de ajuste. </t>
  </si>
  <si>
    <t>Fortalecer la integridad de los reportes generados entre los registros de nómina y la contabilidad</t>
  </si>
  <si>
    <r>
      <rPr>
        <sz val="9"/>
        <color theme="1"/>
        <rFont val="Century Gothic"/>
      </rPr>
      <t xml:space="preserve">Se evidencia una falta de integridad entre el control en el área de nomina de las provisiones por cesantías, intereses sobre cesantías y vacaciones versus los saldos reflejados en la contabilidad. Esta discrepancia sugiere que no existe una conciliación adecuada entre los registros internos del área de recursos humanos y los valores contabilizados, lo cual puede derivar en una sobrestimación de los pasivos laborales. 
</t>
    </r>
    <r>
      <rPr>
        <sz val="9"/>
        <color rgb="FFFF0000"/>
        <rFont val="Century Gothic"/>
      </rPr>
      <t>(ver tabla 5,6,7)</t>
    </r>
  </si>
  <si>
    <t>Generar conciliaciones mensuales obligatorias entre las provisiones de nómina y los saldos contables, y ajustes documentados.</t>
  </si>
  <si>
    <t>Conciliaciones firmadas; soportes de ajustes</t>
  </si>
  <si>
    <t>Asegurar la consistencia entre el módulo de cuentas por pagar y la contabilidad general</t>
  </si>
  <si>
    <r>
      <rPr>
        <sz val="9"/>
        <color theme="1"/>
        <rFont val="Century Gothic"/>
      </rPr>
      <t xml:space="preserve">Se identifican diferencias entre los saldos reportados en el módulo de cuentas por pagar y los saldos contables reflejados en el balance general. Esta situación genera una inconsistencia en la presentación de los estados financieros, afectando la razonabilidad de la información contable y dificultando una adecuada toma de decisiones. A continuación, se detallan las diferencias encontradas:
</t>
    </r>
    <r>
      <rPr>
        <sz val="9"/>
        <color rgb="FFFF0000"/>
        <rFont val="Century Gothic"/>
      </rPr>
      <t>(ver tabla 9)</t>
    </r>
  </si>
  <si>
    <t>Realizar conciliaciones mensuales entre el módulo de cuentas por pagar y el balance general, documentando y ajustando las diferencias identificadas</t>
  </si>
  <si>
    <t>Conciliaciones mensuales; comprobantes de ajuste; reportes del módulo de CXP.</t>
  </si>
  <si>
    <t>Garantizar la integridad y confiabilidad de la información de cuentas por cobrar</t>
  </si>
  <si>
    <r>
      <rPr>
        <sz val="9"/>
        <color theme="1"/>
        <rFont val="Century Gothic"/>
      </rPr>
      <t xml:space="preserve">Se evidencia una diferencia de 3.612.309.366 entre el modulo de CXC y los saldos contables como se muestra a continuación :
</t>
    </r>
    <r>
      <rPr>
        <sz val="9"/>
        <color rgb="FFFF0000"/>
        <rFont val="Century Gothic"/>
      </rPr>
      <t>(ver tabla 10)</t>
    </r>
    <r>
      <rPr>
        <sz val="9"/>
        <color theme="1"/>
        <rFont val="Century Gothic"/>
      </rPr>
      <t xml:space="preserve">
La conciliación evidenció una diferencia significativa, la cual se atribuye a los saldos correspondientes a un total de 5.437 personas naturales, que si bien están registrados en la contabilidad general, no se encuentran relacionados en el módulo de cuentas por cobrar. Esta situación genera una inconsistencia entre los saldos contables y los del módulo, afectando la integridad de la información financiera. En total, estos terceros representan un saldo de $3.564.644.236, el cual no concuerda con el valor registrado en contabilidad, lo que evidencia una diferencia de $47.665.130 que se atribuye parcialmente a cuentas en cabeza de la entidad misma, lo cual requiere análisis, depuración y ajuste para garantizar la confiabilidad de la información financiera.</t>
    </r>
  </si>
  <si>
    <t>Depurar, conciliar y ajustar los saldos del módulo de CXC frente a la contabilidad, incluyendo la identificación y corrección de terceros no registrados y cuentas a nombre de la entidad.</t>
  </si>
  <si>
    <t>Conciliaciones CXC–contabilidad; listado depurado de terceros; comprobantes contables de ajuste</t>
  </si>
  <si>
    <t>Garantizar la correcta clasificación y naturaleza contable de las cuentas de cartera</t>
  </si>
  <si>
    <r>
      <rPr>
        <sz val="9"/>
        <color theme="1"/>
        <rFont val="Century Gothic"/>
      </rPr>
      <t xml:space="preserve">Se actualiza el status de la observación correspondiente al rubro de cartera, incluida en el informe de pre-cierre emitido por la firma Crowe, en la cual se evidenció la existencia de cuentas con naturaleza contable contraria. Para el corte de la auditoría, se verifica que de las cuentas relacionadas anteriormente, dicha situación persiste, en la cuenta 1319110102 – IPS PÚBLICA - PAGO PENDIENTE DE APLICAR, la cual continúa presentando una naturaleza contraria a la esperada para este tipo de cuenta.
</t>
    </r>
    <r>
      <rPr>
        <sz val="9"/>
        <color rgb="FFFF0000"/>
        <rFont val="Century Gothic"/>
      </rPr>
      <t>(ver  tabla 12)</t>
    </r>
    <r>
      <rPr>
        <sz val="9"/>
        <color theme="1"/>
        <rFont val="Century Gothic"/>
      </rPr>
      <t xml:space="preserve">
Adicionalmente, se identifican otras cuentas que también presentan esta inconsistencia, lo que indica que no se han realizado los ajustes o reclasificaciones requeridas. Esta situación puede generar distorsiones en la presentación razonable de la cartera en los estados financieros, por lo cual se recomienda efectuar una revisión detallada de las cuentas afectadas y proceder con la depuración y corrección contable correspondiente, a fin de reflejar adecuadamente la naturaleza y el saldo de cada cuenta.
</t>
    </r>
    <r>
      <rPr>
        <sz val="9"/>
        <color rgb="FFFF0000"/>
        <rFont val="Century Gothic"/>
      </rPr>
      <t>(ver  tabla 11)</t>
    </r>
  </si>
  <si>
    <t xml:space="preserve">Revisar detalladamente las cuentas de cartera que presentan naturaleza contable contraria, efectuar las reclasificaciones y ajustes contables necesarios </t>
  </si>
  <si>
    <t xml:space="preserve">Conciliaciones de cartera; comprobantes contables de reclasificación; informe de depuración. </t>
  </si>
  <si>
    <t>Fortalecer la gestión, recuperación y depuración de la cartera glosada</t>
  </si>
  <si>
    <r>
      <rPr>
        <sz val="9"/>
        <color theme="1"/>
        <rFont val="Century Gothic"/>
      </rPr>
      <t xml:space="preserve">Se realizó la verificación de la cartera glosada, identificando saldos pendientes desde el año 2015. Lo anterior evidencia que la entidad presenta cartera vencida con una antigüedad de hasta 10 años. A continuación, se detallan los valores correspondientes por año: </t>
    </r>
    <r>
      <rPr>
        <sz val="9"/>
        <color rgb="FFFF0000"/>
        <rFont val="Century Gothic"/>
      </rPr>
      <t>(ver  tabla 21)</t>
    </r>
  </si>
  <si>
    <t>Elaborar un plan de depuración y gestión de cartera glosada, priorizando saldos con mayor antigüedad y evaluando su recuperación, castigo o deterioro conforme a la política contable.</t>
  </si>
  <si>
    <t>Plan de depuración documentado. Reportes de gestión; ajustes contables realizados.</t>
  </si>
  <si>
    <t>Mejorar el control y la aplicación oportuna de los anticipos recibidos</t>
  </si>
  <si>
    <r>
      <rPr>
        <sz val="9"/>
        <color theme="1"/>
        <rFont val="Century Gothic"/>
      </rPr>
      <t xml:space="preserve">Se realizó una validación de los anticipos registrados en el módulo de cuentas por cobrar, así como de los saldos pendientes por aplicar según el balance contable. Estos anticipos se encuentran contabilizados con naturaleza crédito en la cuenta 1319 - Prestación de Servicios de Salud, donde se evidencia una diferencia entre los valores reportados en ambos registros.
</t>
    </r>
    <r>
      <rPr>
        <sz val="9"/>
        <color rgb="FFFF0000"/>
        <rFont val="Century Gothic"/>
      </rPr>
      <t>(ver tabla 13)</t>
    </r>
    <r>
      <rPr>
        <sz val="9"/>
        <color theme="1"/>
        <rFont val="Century Gothic"/>
      </rPr>
      <t xml:space="preserve">
Adicionalmente, la entidad entregó dos reportes distintos para el control de estos "anticipos": uno registrado en el módulo de cuentas por cobrar y otro denominado como reporte consolidado. Ambos corresponden a pagos realizados por las administradoras, pero no se cuenta con detalle asociado, ni con la antigüedad de los saldos, lo que ha impedido su correcta aplicación y baja en la cartera</t>
    </r>
  </si>
  <si>
    <t>Conciliar y depurar los anticipos registrados en el módulo de CXC y en contabilidad, identificando su origen, antigüedad y  su correcta aplicación o ajuste.</t>
  </si>
  <si>
    <t>Conciliaciones CXC–contabilidad; reporte depurado de anticipos; comprobantes de ajuste; soportes de aplicación.</t>
  </si>
  <si>
    <t>Asegurar el reconocimiento adecuado del deterioro de cartera conforme a la política contable vigente</t>
  </si>
  <si>
    <r>
      <rPr>
        <sz val="9"/>
        <color theme="1"/>
        <rFont val="Century Gothic"/>
      </rPr>
      <t xml:space="preserve">Se evidenció que la entidad no ha realizado el cálculo del deterioro de cartera conforme a lo establecido en su política contable. Dicha política establece que para las entidades en liquidación se debe reconocer un deterioro del 50% cuando las cuentas por cobrar presentan un vencimiento superior a 720 días, y un deterioro del 50% sobre las demás cuentas por cobrar cuando el vencimiento supera los 1.800 días.
</t>
    </r>
    <r>
      <rPr>
        <sz val="9"/>
        <color rgb="FFFF0000"/>
        <rFont val="Century Gothic"/>
      </rPr>
      <t>(ver tabla 20)</t>
    </r>
    <r>
      <rPr>
        <sz val="9"/>
        <color theme="1"/>
        <rFont val="Century Gothic"/>
      </rPr>
      <t xml:space="preserve">
Al realizar el recálculo con base en dicha política, se determina un saldo de deterioro por $1.524.305.594, mientras que el saldo contable se encuentra por valor de $1.226.641.798.</t>
    </r>
  </si>
  <si>
    <t>Ajustar el deterioro de cartera conforme a los parámetros establecidos en la política contable y registrar los ajustes necesarios en la contabilidad</t>
  </si>
  <si>
    <t>Cálculo detallado de deterioro; comprobantes contables de ajuste; acta de comité financiero; conciliaciones de cartera.</t>
  </si>
  <si>
    <t>Implementar un control formal y trazable sobre las reclamaciones y recursos pendientes por aplicar del SGSSS</t>
  </si>
  <si>
    <t xml:space="preserve">A la fecha de la auditoría, la entidad no cuenta con un control formal sobre las reclamaciones con cargo al Sistema General de Seguridad Social en Salud (SGSSS), y el rubro presenta un saldo negativo de $2.743.617. De acuerdo con la indagación realizada con la adminsitración Son los ingresos pendientes por aplicar del Adres que ingresa el área de tesorería y que va aplicando el área de cartera. </t>
  </si>
  <si>
    <t>Diseñar e implementar un control formal de las reclamaciones y recursos del SGSSS, conciliando mensualmente los ingresos recibidos por tesorería y su aplicación en cartera.</t>
  </si>
  <si>
    <t>Procedimiento documentado; conciliaciones mensuales; reportes de control de reclamaciones; comprobantes de aplicación contable</t>
  </si>
  <si>
    <t>Fortalecer la calidad, trazabilidad y confiabilidad del proceso de conciliación bancaria.</t>
  </si>
  <si>
    <r>
      <rPr>
        <sz val="9"/>
        <color theme="1"/>
        <rFont val="Century Gothic"/>
      </rPr>
      <t xml:space="preserve">Durante la revisión de los formatos de conciliación bancaria proporcionados por la entidad, no se identificaron las partidas conciliatorias que expliquen las diferencias entre los saldos contables y los saldos bancarios. Esta omisión impide verificar la trazabilidad y justificación de los ajustes o diferencias pendientes de depurar, afectando el proceso de conciliación.
</t>
    </r>
    <r>
      <rPr>
        <sz val="9"/>
        <color rgb="FFFF0000"/>
        <rFont val="Century Gothic"/>
      </rPr>
      <t>(ver tabla 17)</t>
    </r>
  </si>
  <si>
    <t>Estandarizar el formato de conciliación bancaria, incluyendo el detalle obligatorio de partidas conciliatorias, su origen, responsable y estado de depuración, y realizar conciliaciones mensuales completas.</t>
  </si>
  <si>
    <t>Conciliaciones bancarias detalladas; listado de partidas conciliatorias; comprobantes contables de ajuste; procedimiento documentado.</t>
  </si>
  <si>
    <t>Garantizar la correcta liquidación y reporte del Ingreso Base de Cotización (IBC) en aportes a seguridad social.</t>
  </si>
  <si>
    <t>Durante la revisión de los documentos contables, se identificó el documento soporte correspondiente a Roldán Tirado Selma Patricia (Doc. No. XOT68 16436 – $6.000.000 – 30-ene-25). Al verificar la información, se evidenció que el Ingreso Base de Cotización (IBC) reportado en la planilla de seguridad social es inferior al valor que corresponde; en detalle, se registró un IBC de $2.240.000, cuando debió ser de $2.400.000, equivalente al 40 % del valor de la cuenta de cobro.</t>
  </si>
  <si>
    <t>Corregir el IBC reportado, realizar los ajustes en la planilla de seguridad social y establecer un control de validación previo para los contratistas por prestación de servicios.</t>
  </si>
  <si>
    <t>Planilla de seguridad social corregida; comprobantes de ajuste; lista de chequeo de validación de IBC; soportes de pago.</t>
  </si>
  <si>
    <t>Asegurar la consistencia del cálculo de la depreciación conforme a la política contable vigente</t>
  </si>
  <si>
    <r>
      <rPr>
        <sz val="9"/>
        <color theme="1"/>
        <rFont val="Century Gothic"/>
      </rPr>
      <t xml:space="preserve">Se detectaron diferencias entre los saldos de depreciación registrados en contabilidad, Kardex y el recálculo conforme a política contable vigente:
</t>
    </r>
    <r>
      <rPr>
        <sz val="9"/>
        <color rgb="FFFF0000"/>
        <rFont val="Century Gothic"/>
      </rPr>
      <t>(ver tabla 14)</t>
    </r>
  </si>
  <si>
    <t>Conciliar los saldos de depreciación entre contabilidad y Kardex, recalcular la depreciación conforme a la política contable y registrar los ajustes necesarios.</t>
  </si>
  <si>
    <t>Conciliaciones de activos fijos; recálculo de depreciación; comprobantes contables de ajuste; informe técnico.</t>
  </si>
  <si>
    <t>Garantizar la correcta asignación de vida útil a los activos fijos conforme a la política contable.</t>
  </si>
  <si>
    <r>
      <rPr>
        <sz val="9"/>
        <color theme="1"/>
        <rFont val="Century Gothic"/>
      </rPr>
      <t xml:space="preserve">Durante la revisión de los activos fijos, se identificó que para 412 activos, la vida útil asignada en el Kardex no corresponde con lo establecido en la política contable vigente de la entidad. De este total, 17 activos fijos pertenecientes al grupo de muebles y enseres no tienen ninguna vida útil asignada en el Kardex. Según la política contable, a este tipo de activos debe asignarse una vida útil de entre 10 y 15 años, dependiendo del bien específico. 
</t>
    </r>
    <r>
      <rPr>
        <sz val="9"/>
        <color rgb="FFFF0000"/>
        <rFont val="Century Gothic"/>
      </rPr>
      <t>(ver tabla 15)</t>
    </r>
    <r>
      <rPr>
        <sz val="9"/>
        <color theme="1"/>
        <rFont val="Century Gothic"/>
      </rPr>
      <t xml:space="preserve">
Cabe destacar que estos 17 activos fueron adquiridos en los años 2021 y 2022.</t>
    </r>
  </si>
  <si>
    <t>Actualizar el Kardex asignando la vida útil correcta a los activos conforme a la política contable y realizar el ajuste de la depreciación correspondiente.</t>
  </si>
  <si>
    <t>Kardex actualizado; política contable; recálculo de depreciación; comprobantes contables de ajuste.</t>
  </si>
  <si>
    <t>Fortalecer la trazabilidad e identificación individual de los activos fijos.</t>
  </si>
  <si>
    <r>
      <rPr>
        <sz val="9"/>
        <color theme="1"/>
        <rFont val="Century Gothic"/>
      </rPr>
      <t xml:space="preserve">Se evidenció la existencia de activos fijos con números de placa repetidos en el sistema de control de activos (Kardex), lo cual representa una falla en la trazabilidad e individualización de los bienes. 
</t>
    </r>
    <r>
      <rPr>
        <sz val="9"/>
        <color rgb="FFFF0000"/>
        <rFont val="Century Gothic"/>
      </rPr>
      <t>(ver tabla 16)</t>
    </r>
  </si>
  <si>
    <t>Depurar el Kardex eliminando placas duplicadas, reasignar códigos únicos a cada activo y documentar el procedimiento de control de identificación de activos</t>
  </si>
  <si>
    <t>Kardex depurado; listado de placas corregidas; acta de verificación física; procedimiento actualizado.</t>
  </si>
  <si>
    <t>Estandarizar la clasificación de los activos fijos conforme a la política contable.</t>
  </si>
  <si>
    <t>Se identificó que la entidad reconoce en el Kardex como grupos de activos fijos al equipo de oficina y al instrumental quirúrgico. Sin embargo, esta clasificación no se encuentra formalmente definida en la política contable vigente de la entidad. En consecuencia, no se tiene claridad sobre la vida útil asignada a estos bienes ni sobre los criterios técnicos o normativos utilizados para su determinación.</t>
  </si>
  <si>
    <t>Actualizar la política contable incorporando formalmente los grupos de “equipo de oficina” e “instrumental quirúrgico”, definiendo criterios de reconocimiento, vida útil y método de depreciación, y ajustar el Kardex conforme a dicha política.</t>
  </si>
  <si>
    <t>Política contable actualizada y aprobada; Kardex ajustado; acta de aprobación por la administración; recálculo de depreciación.</t>
  </si>
  <si>
    <t>Garantizar la integridad y consistencia entre el módulo de inventarios y la contabilidad.</t>
  </si>
  <si>
    <r>
      <rPr>
        <sz val="9"/>
        <color theme="1"/>
        <rFont val="Century Gothic"/>
      </rPr>
      <t xml:space="preserve">Para el acompañamiento del inventario, se solicitó el balance con corte al 26 de junio, así como el informe de inventario generado por el sistema bajo la misma fecha. Al analizar la integridad de los saldos registrados en los módulos de inventario frente al saldo reportado en el balance general, se identificó una diferencia de $-24.669.858 
</t>
    </r>
    <r>
      <rPr>
        <sz val="9"/>
        <color rgb="FFFF0000"/>
        <rFont val="Century Gothic"/>
      </rPr>
      <t>(ver tabla 18)</t>
    </r>
  </si>
  <si>
    <t>Realizar la conciliación detallada entre el módulo de inventarios y el balance general, identificar las causas de la diferencia y efectuar los ajustes contables correspondientes.</t>
  </si>
  <si>
    <t>Conciliación inventarios–contabilidad; comprobantes de ajuste; informe de análisis de diferencias.</t>
  </si>
  <si>
    <t>Fortalecer el control físico y la trazabilidad de los inventarios</t>
  </si>
  <si>
    <r>
      <rPr>
        <sz val="9"/>
        <color theme="1"/>
        <rFont val="Century Gothic"/>
      </rPr>
      <t xml:space="preserve">Durante el acompañamiento de auditoría al inventario, se realizó un muestreo de 15 artículos con dos enfoques: Kárdex a Piso (6 artículos) y Piso a Kárdex (7 artículos), con el fin de validar las existencias físicas. Como resultado, se identificaron diferencias: 52 unidades con un costo absoluto de $677.311 en el primer enfoque, y 21 unidades por $160.029 en el segundo. 
</t>
    </r>
    <r>
      <rPr>
        <sz val="9"/>
        <color rgb="FFFF0000"/>
        <rFont val="Century Gothic"/>
      </rPr>
      <t>(Ver tabla 19)</t>
    </r>
    <r>
      <rPr>
        <sz val="9"/>
        <color theme="1"/>
        <rFont val="Century Gothic"/>
      </rPr>
      <t xml:space="preserve">
Durante el acompañamiento al conteo físico, se reportaron dificultades para ubicar ciertos artículos debido a su distribución en múltiples localizaciones. Para los casos con mayores diferencias, se realizó hasta un tercer conteo. En algunos casos, se mencionó que los productos faltantes estaban en el “código fucsia”; sin embargo, esta información no fue constatada por el auditor. </t>
    </r>
  </si>
  <si>
    <t>Mejorar la identificación de localizaciones y formalizar el procedimiento de toma física de inventarios.</t>
  </si>
  <si>
    <t>Actas de conteo físico; Kardex ajustado; comprobantes contables; procedimiento de inventarios actualizado.</t>
  </si>
  <si>
    <t>Asegurar la  correcta codificación de los artículos de inventario.</t>
  </si>
  <si>
    <t>Durante la revisión del informe de inventario generado por el sistema, correspondiente al segundo día de conteo realizado el 26 de junio de 2025, se identificó una duplicidad en la codificación del artículo 70001000463, la cual fue asignada simultáneamente a dos productos distintos: PINTURA VINILO X CANECA BLANCA y PEGAMENTO EPÓXICO.</t>
  </si>
  <si>
    <t>Depurar el sistema eliminando la codificación duplicada, asignar códigos únicos a cada artículo y establecer controles para la creación de nuevos códigos.</t>
  </si>
  <si>
    <t>Listado de codigos con duplicidad. Reporte de códigos actualizados</t>
  </si>
  <si>
    <t>Mejorar la confiabilidad y consistencia de la conciliación de cuentas por cobrar entre módulo y contabilidad.</t>
  </si>
  <si>
    <t>Se procedió a analizar la conciliación de cuentas por cobrar entre el módulo y la contabilidad, realizada por la administración, con el propósito de validar la integridad y consistencia de los saldos reportados en el módulo para los terceros allí relacionados (personas jurídicas). Este análisis permitió identificar diferencias entre ambos reportes, como se detalla:
1. Diferencia global identificada:
-Valor reportado en el módulo de cuentas por cobrar: $15.049.556.544
-Valor registrado en la contabilidad: $15.100.206.541
Diferencia: -$50.649.996 (Ajustes pendientes)
De la diferencia previamente mencionada corresponde a:
-SALUD TOTAL: -$49.890.056 (Notas crédito de marzo que afecta en abril)
-COOSALUD EPS S.A: -$439.124 (Se encuentra en conciliación)
-EPS SURA: -$320.793 (Notas crédito de febrero que afecta en abril)
-Secretaría Seccional de Salud y Protección Social de Antioquia: -$26
2. Hallazgo adicional del equipo auditor:
Durante la revisión, el equipo auditor detectó una inconsistencia adicional en el saldo reportado para COOSALUD EPS S.A., ya que se evidenció una diferencia de $439.124 entre el saldo contable presentado en la conciliación y el valor extraído en el balance contable proporcionado por la entidad al corte de la auditoría.</t>
  </si>
  <si>
    <t>Depurar las diferencias identificadas por tercero, registrar los ajustes contables pendientes y establecer conciliaciones mensuales entre el módulo de CxC y la contabilidad.</t>
  </si>
  <si>
    <t>Conciliaciones por tercero; comprobantes contables de ajuste; notas crédito registradas; informe de depuración</t>
  </si>
  <si>
    <t>AUDITORÍA DE SEGURIDAD DE LA INFORMACIÓN (KRESTON)</t>
  </si>
  <si>
    <t>Fortalecer la cultura organizacional en seguridad de la información y ciberseguridad</t>
  </si>
  <si>
    <t>• No se cuenta con plan de formación y sensibilización en materia de seguridad de la información, para los colaboradores y partes interesadas en el cual se les de inducción, reinducción, sensibilización y evaluación en temas de seguridad de información, ciberseguridad.</t>
  </si>
  <si>
    <t xml:space="preserve">Relizacion de plan de capacitacion en seguridad informatica, con capsulas de seguridad informatica, infografias y simulacros </t>
  </si>
  <si>
    <t>Plan de capacitación aprobado, cronograma de capacitación, listas de asistencia, material de capacitación, registros de simulacros</t>
  </si>
  <si>
    <t>NA</t>
  </si>
  <si>
    <t>Garantizar la actualización y obsolescencia controlada de los recursos tecnológicos</t>
  </si>
  <si>
    <t>• No se evidenció un Plan de Actualización de Recurso Tecnológico</t>
  </si>
  <si>
    <t>Realizacion de plan de actualizacion de recursos tecnologicos</t>
  </si>
  <si>
    <t>Plan de actualización aprobado, inventario tecnológico</t>
  </si>
  <si>
    <t>Reducir riesgos de accesos no autorizados a los sistemas de información.</t>
  </si>
  <si>
    <t>• Se realizó prueba del personal retirado 2025, donde se evidenció que se tienen usuarios activos en los sistemas de información, (Cindy Johanna Estrada Cañola y Mónica Juliana Ramírez Álvarez</t>
  </si>
  <si>
    <t>Actualizar el procediemientostos para ingreso y retiro de personal</t>
  </si>
  <si>
    <t>Procedimiento actualizado, actas de aprobación, registros de desactivación de usuarios.</t>
  </si>
  <si>
    <t>Asegurar la continuidad, seguridad y soporte de la plataforma tecnológica.</t>
  </si>
  <si>
    <t>• Durante el desarrollo de la auditoría se observó equipos de cómputo, que cuenta con Sistema Operativo Windows 10, el cual está obsoleto ya que Microsoft dejó de dar el soporte el día 14 octubre de 2025 y dos (2) equipos de cómputo el Sistema Operativo Windows 7, el cual está obsoleto ya que Microsoft dejó de dar el soporte el día 14 de enero del 2020.
• Durante el desarrollo de la auditoría se observó que los siguientes servidores cuentan con Sistema Operativo Windows Server 2012, que está obsoleto ya que Microsoft finalizo el soporte el 10 de octubre de 2023. Los Servidores son:
o BD_ghips: ERP Y HIS 2014 Y 2015, Solo para consulta.
o APP_ghips: ERP Y HIS 2014 Y 2015, Solo para consulta.
o SAIA_APP: Gestor Documental pendiente de actualizar.
o SAIA_BD: Gestor Documental pendiente de actualizar.
o KEEPER: Se migrará para la nube este año, estamos en pruebas.
o FS_HICM: Servidor de archivos, soporta los documentos de la facturación electrónica (Documento del paciente, autorizaciones, Certificado de atención).</t>
  </si>
  <si>
    <t xml:space="preserve">Realizar la actualizacion de la plataforma tecnologica de los servidores </t>
  </si>
  <si>
    <t>Actas de actualización, licencias, registros de migración, soporte de pruebas de funcionamiento</t>
  </si>
  <si>
    <t>Garantizar la continuidad del negocio ante incidentes o desastres.</t>
  </si>
  <si>
    <t>• No se evidenció un plan de continuidad TI, que permita definir los posibles escenarios de desastre, así como sus planes de recuperación con el objetivo de garantizar la continuidad de negocio.</t>
  </si>
  <si>
    <t>Realizar plan de continuidad de TI</t>
  </si>
  <si>
    <t>Plan de Continuidad TI aprobado, soporte de pruebas de recuperación</t>
  </si>
  <si>
    <t>Mejorar la protección contra malware y amenazas informáticas.</t>
  </si>
  <si>
    <t>• Durante el desarrollo de la auditoría se evidenció que los equipos tienen instalados el antivirus McAfee Safe Connect, el antivirus y WithSecure Elements EPP for Computers Premium y en dos (2) equipos no estaba instalado ningún antivirus</t>
  </si>
  <si>
    <t>Realizar la actualizacion del antivirus, e inatlacion y configuracion de antivirtus en el 100% de los equipos de la entidad</t>
  </si>
  <si>
    <t>Consola de antivirus, reportes de cobertura, inventario de equipos protegidos</t>
  </si>
  <si>
    <t>Asegurar el cumplimiento legal y de licenciamiento de software.</t>
  </si>
  <si>
    <t>• En el equipo de cómputo CHICM-58269 se observó que el Microsoft office 2010 no está activa la licencia.
• Al realizar la prueba selectiva al equipo de cómputo, se evidenció el programa Anydesk, WinRAR, sin soporte o adquisición de la licencia.</t>
  </si>
  <si>
    <t>Realzar la desinstalacion de los pc con programas no licenciados y cambiar por licencias opensource. Actualziar la licenica de los equipos que tienen office</t>
  </si>
  <si>
    <t>Inventario de software, licencias adquiridas, actas de desinstalación</t>
  </si>
  <si>
    <t>AUDITORÍA ASISTENCIAL DE GESTIÓN DEL RIESGO (KRESTON)</t>
  </si>
  <si>
    <t>La institución no reportó el archivo GT004 en el Sistema de Recepción, Validación y Cargue (NRVCC) para la vigencia 2024 dentro del plazo establecido.</t>
  </si>
  <si>
    <t>De acuerdo con la naturaleza jurídica de la Corporación se creía que no era obligatorio contar con asociación de usuarios. En este sentido, el personal responsable no diligenció ni cargó el reporte.</t>
  </si>
  <si>
    <t>Reportar el arhivo GT004 (Alianza o asociación de usuarios) a la Superintendencia Nacional de Salud  en el periodo establecido.</t>
  </si>
  <si>
    <t>Pantallazo de la carga del reporte en la página de la Superintendencia Nacional de Salud</t>
  </si>
  <si>
    <t>Cierre de la tarea</t>
  </si>
  <si>
    <t>COOPERACIÓN Y ASISTENCIA TÉCNICA DEL PROGRAMA DE CONTROL DE LA TUBERCULOSIS Y LA LEPRA</t>
  </si>
  <si>
    <t xml:space="preserve"> La IPS no cuenta con evidencias sobre articulación con IPS Ambulatoria, hospitalaria y ente territorial de pacientes con tratamiento antituberculosos.  </t>
  </si>
  <si>
    <t>No existía claridad del proceso de articulación posterior al alta del paciente</t>
  </si>
  <si>
    <t xml:space="preserve">Garantizar la articulación de la Corporación con la IPS ambulatoria durante el proceso del alta del paciente. </t>
  </si>
  <si>
    <t>Correo electrónico con la información del paciente que incluya: historia clínica, resultados de laboratorios, imágenes, fórmula de tratamiento para empalme, datos de georeferenciación del paciente y foto del documento de identidad del paciente, ficha de notificación y tarjeta de tratamiento de TB.</t>
  </si>
  <si>
    <t>Se garantiza el proceso remisión del paciente de tuberculosis</t>
  </si>
  <si>
    <t>No se entregó al paciente dosis de medicamento ajustada a su peso de acuerdo a la resolucion 0227 de febrero 2020</t>
  </si>
  <si>
    <t>Desconocimiento de los profesionales respecto a las dosis de entrega para el alta</t>
  </si>
  <si>
    <t>Capacitar al profesional en medicina respecto a las dosis de empalme que se requiere entregar con base en el lugar de residencia del paciente y sus características.</t>
  </si>
  <si>
    <t>Píldora PROA publicada y difundida.</t>
  </si>
  <si>
    <t>Píldora PROA publicada y difundida</t>
  </si>
  <si>
    <t>No se realizó el ordenamiento de prueba de VIH o se cuenta con el resultado no superior a 1 mes.</t>
  </si>
  <si>
    <t>No seordena de manera sistemática la prueba de VIH para los pacientes de TB.</t>
  </si>
  <si>
    <t>Capacitar al profesional en medicina respecto a las ayudas diagnósticas que se le deben ordenar a los pacientes conTB</t>
  </si>
  <si>
    <t xml:space="preserve"> La IPS brinda educación al paciente en cuanto al aislamiento respiratorio y hace entrega del tapabocas ),  efectos adversos del medicamento, consultar de inmediato al egreso hospitalario a la 
IPS ambulatoria con el fin de dar continuidad a su esquema de tratamiento </t>
  </si>
  <si>
    <t>No se estaba registrando de manera sistemática la entrega de información y educación al paciente en la historia clínica.</t>
  </si>
  <si>
    <t>Incluir de manera automática en la historia clínica el registro de la educación brinbdada y las recomendaciones para el paciente de TB a partir del uso de códigos CIE 10 pre determinados.</t>
  </si>
  <si>
    <t>CIE 10 parametrizado y publicado en aplicativo Safix.</t>
  </si>
  <si>
    <t>Instrucciones impartidas automatizadas.</t>
  </si>
  <si>
    <t>Análisis de evento adverso centinela</t>
  </si>
  <si>
    <t>No se cuenta con un documento para orientar la correcta administración de medicamentos</t>
  </si>
  <si>
    <t>La institución cuenta con una estructura documental actualizada a 2016, por lo tanto, el enfoque organizacional se encuentra en proceso de análisis y actualización.</t>
  </si>
  <si>
    <t>Crear documento para orientar la correcta administración de medicamentos.</t>
  </si>
  <si>
    <t>Documento publicado en la estructura documental y difundido con el cliente interno asistencial.</t>
  </si>
  <si>
    <t>Química farmacéutica
Coordinadora de enfermería</t>
  </si>
  <si>
    <t>No existe adherencia al procedimiento de atención en cirugía</t>
  </si>
  <si>
    <t>No se cuenta con una estrategia para evaluar y realizar seguimiento al cumplimiento de la adehrencia al procedimiento de la atención en cirugía</t>
  </si>
  <si>
    <t>Incluir en la estrategia de rondas de seguridad, la evaluación de adhrencia al procedimiento de atención en el servicio de cirugía.</t>
  </si>
  <si>
    <t>Ronda de seguridad implementada y con difusión de resultados</t>
  </si>
  <si>
    <t>Enfermera epidemióloga</t>
  </si>
  <si>
    <t>No se cuenta con listado de medicamentos  de alto riesgo y las indicaciones para prevenir las consecuencias de un uso no adecuado.</t>
  </si>
  <si>
    <t>El listado de medicamentos de alto riesgo se encuentra incluido en documentación institucional que dificulta su consulta rápida</t>
  </si>
  <si>
    <t>Crear un listado de medicamentos de alto riesgo en formato de guía rápida que permita su consulta eficiente y oportuna.</t>
  </si>
  <si>
    <t>Listado de medicamentos de alto riesgo publicado y accesible para el cliente interno asistencial.</t>
  </si>
  <si>
    <t>Química farmacéutica</t>
  </si>
  <si>
    <t>No se realiza la realimentación de los eventos adversos con el cliente interno asistencial de manera sistemática</t>
  </si>
  <si>
    <t>No existe una estrategia de difusión de los eventos adversos con el cliente interno asistencial</t>
  </si>
  <si>
    <t>Crear una estrategia de difusión de los eventos adversos al cliente interno asistencial.</t>
  </si>
  <si>
    <t>Estrategia documentada, publicada e implementada en la estructura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</si>
</sst>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m/yyyy"/>
    <numFmt numFmtId="165" formatCode="d&quot;-&quot;mmm&quot;-&quot;yyyy"/>
    <numFmt numFmtId="166" formatCode="0.0%"/>
    <numFmt numFmtId="167" formatCode="0.0"/>
    <numFmt numFmtId="168" formatCode="dd/mm/yyyy"/>
  </numFmts>
  <fonts count="18" x14ac:knownFonts="1">
    <font>
      <sz val="10"/>
      <color rgb="FF000000"/>
      <name val="Arial"/>
      <scheme val="minor"/>
    </font>
    <font>
      <b/>
      <sz val="9"/>
      <color theme="0"/>
      <name val="Century Gothic"/>
    </font>
    <font>
      <b/>
      <sz val="10"/>
      <color theme="1"/>
      <name val="Century Gothic"/>
    </font>
    <font>
      <sz val="10"/>
      <name val="Arial"/>
    </font>
    <font>
      <sz val="9"/>
      <color theme="1"/>
      <name val="Century Gothic"/>
    </font>
    <font>
      <sz val="10"/>
      <color theme="1"/>
      <name val="Century Gothic"/>
    </font>
    <font>
      <b/>
      <sz val="9"/>
      <color theme="1"/>
      <name val="Century Gothic"/>
    </font>
    <font>
      <sz val="10"/>
      <color rgb="FF000000"/>
      <name val="Arial"/>
    </font>
    <font>
      <sz val="9"/>
      <color rgb="FF000000"/>
      <name val="Century Gothic"/>
    </font>
    <font>
      <b/>
      <sz val="9"/>
      <color rgb="FF000000"/>
      <name val="Century Gothic"/>
    </font>
    <font>
      <b/>
      <sz val="10"/>
      <color rgb="FF000000"/>
      <name val="Century Gothic"/>
    </font>
    <font>
      <b/>
      <sz val="10"/>
      <color rgb="FFFF0000"/>
      <name val="Century Gothic"/>
    </font>
    <font>
      <sz val="10"/>
      <color theme="1"/>
      <name val="Arial"/>
    </font>
    <font>
      <sz val="10"/>
      <color rgb="FF000000"/>
      <name val="Century Gothic"/>
    </font>
    <font>
      <b/>
      <sz val="26"/>
      <color theme="1"/>
      <name val="Century Gothic"/>
    </font>
    <font>
      <sz val="9"/>
      <color rgb="FF1F1F1F"/>
      <name val="Century Gothic"/>
    </font>
    <font>
      <sz val="9"/>
      <color theme="0"/>
      <name val="Century Gothic"/>
    </font>
    <font>
      <sz val="9"/>
      <color rgb="FFFF0000"/>
      <name val="Century Gothic"/>
    </font>
  </fonts>
  <fills count="48">
    <fill>
      <patternFill patternType="none"/>
    </fill>
    <fill>
      <patternFill patternType="gray125"/>
    </fill>
    <fill>
      <patternFill patternType="solid">
        <fgColor rgb="FF008080"/>
        <bgColor rgb="FF008080"/>
      </patternFill>
    </fill>
    <fill>
      <patternFill patternType="solid">
        <fgColor rgb="FFF2F2F2"/>
        <bgColor rgb="FFF2F2F2"/>
      </patternFill>
    </fill>
    <fill>
      <patternFill patternType="solid">
        <fgColor rgb="FFFFFFFF"/>
        <bgColor rgb="FFFFFFFF"/>
      </patternFill>
    </fill>
    <fill>
      <patternFill patternType="solid">
        <fgColor rgb="FF800080"/>
        <bgColor rgb="FF800080"/>
      </patternFill>
    </fill>
    <fill>
      <patternFill patternType="solid">
        <fgColor theme="7"/>
        <bgColor theme="7"/>
      </patternFill>
    </fill>
    <fill>
      <patternFill patternType="solid">
        <fgColor rgb="FFDEEAF6"/>
        <bgColor rgb="FFDEEAF6"/>
      </patternFill>
    </fill>
    <fill>
      <patternFill patternType="solid">
        <fgColor rgb="FFFFE598"/>
        <bgColor rgb="FFFFE598"/>
      </patternFill>
    </fill>
    <fill>
      <patternFill patternType="solid">
        <fgColor rgb="FFB4C6E7"/>
        <bgColor rgb="FFB4C6E7"/>
      </patternFill>
    </fill>
    <fill>
      <patternFill patternType="solid">
        <fgColor rgb="FFD9E2F3"/>
        <bgColor rgb="FFD9E2F3"/>
      </patternFill>
    </fill>
    <fill>
      <patternFill patternType="solid">
        <fgColor rgb="FF92D050"/>
        <bgColor rgb="FF92D050"/>
      </patternFill>
    </fill>
    <fill>
      <patternFill patternType="solid">
        <fgColor rgb="FFF8F0D4"/>
        <bgColor rgb="FFF8F0D4"/>
      </patternFill>
    </fill>
    <fill>
      <patternFill patternType="solid">
        <fgColor rgb="FFEEE56E"/>
        <bgColor rgb="FFEEE56E"/>
      </patternFill>
    </fill>
    <fill>
      <patternFill patternType="solid">
        <fgColor rgb="FF8EAADB"/>
        <bgColor rgb="FF8EAADB"/>
      </patternFill>
    </fill>
    <fill>
      <patternFill patternType="solid">
        <fgColor rgb="FFE7E6E6"/>
        <bgColor rgb="FFE7E6E6"/>
      </patternFill>
    </fill>
    <fill>
      <patternFill patternType="solid">
        <fgColor rgb="FFFFF2CB"/>
        <bgColor rgb="FFFFF2CB"/>
      </patternFill>
    </fill>
    <fill>
      <patternFill patternType="solid">
        <fgColor rgb="FF1E4E79"/>
        <bgColor rgb="FF1E4E79"/>
      </patternFill>
    </fill>
    <fill>
      <patternFill patternType="solid">
        <fgColor rgb="FFD8D8D8"/>
        <bgColor rgb="FFD8D8D8"/>
      </patternFill>
    </fill>
    <fill>
      <patternFill patternType="solid">
        <fgColor rgb="FFD5A6BD"/>
        <bgColor rgb="FFD5A6BD"/>
      </patternFill>
    </fill>
    <fill>
      <patternFill patternType="solid">
        <fgColor rgb="FFF7CAAC"/>
        <bgColor rgb="FFF7CAAC"/>
      </patternFill>
    </fill>
    <fill>
      <patternFill patternType="solid">
        <fgColor rgb="FFFCE4D6"/>
        <bgColor rgb="FFFCE4D6"/>
      </patternFill>
    </fill>
    <fill>
      <patternFill patternType="solid">
        <fgColor rgb="FFB4A7D6"/>
        <bgColor rgb="FFB4A7D6"/>
      </patternFill>
    </fill>
    <fill>
      <patternFill patternType="solid">
        <fgColor rgb="FFA8D08D"/>
        <bgColor rgb="FFA8D08D"/>
      </patternFill>
    </fill>
    <fill>
      <patternFill patternType="solid">
        <fgColor rgb="FFF4B083"/>
        <bgColor rgb="FFF4B083"/>
      </patternFill>
    </fill>
    <fill>
      <patternFill patternType="solid">
        <fgColor rgb="FF9999FF"/>
        <bgColor rgb="FF9999FF"/>
      </patternFill>
    </fill>
    <fill>
      <patternFill patternType="solid">
        <fgColor rgb="FFFFFF00"/>
        <bgColor rgb="FFFFFF00"/>
      </patternFill>
    </fill>
    <fill>
      <patternFill patternType="solid">
        <fgColor rgb="FFBDD6EE"/>
        <bgColor rgb="FFBDD6EE"/>
      </patternFill>
    </fill>
    <fill>
      <patternFill patternType="solid">
        <fgColor rgb="FF9CC2E5"/>
        <bgColor rgb="FF9CC2E5"/>
      </patternFill>
    </fill>
    <fill>
      <patternFill patternType="solid">
        <fgColor rgb="FFFF99FF"/>
        <bgColor rgb="FFFF99FF"/>
      </patternFill>
    </fill>
    <fill>
      <patternFill patternType="solid">
        <fgColor rgb="FFC5E0B3"/>
        <bgColor rgb="FFC5E0B3"/>
      </patternFill>
    </fill>
    <fill>
      <patternFill patternType="solid">
        <fgColor rgb="FF66FF99"/>
        <bgColor rgb="FF66FF99"/>
      </patternFill>
    </fill>
    <fill>
      <patternFill patternType="solid">
        <fgColor rgb="FFCC99FF"/>
        <bgColor rgb="FFCC99FF"/>
      </patternFill>
    </fill>
    <fill>
      <patternFill patternType="solid">
        <fgColor rgb="FFFF66FF"/>
        <bgColor rgb="FFFF66FF"/>
      </patternFill>
    </fill>
    <fill>
      <patternFill patternType="solid">
        <fgColor rgb="FF7B7B7B"/>
        <bgColor rgb="FF7B7B7B"/>
      </patternFill>
    </fill>
    <fill>
      <patternFill patternType="solid">
        <fgColor theme="5"/>
        <bgColor theme="5"/>
      </patternFill>
    </fill>
    <fill>
      <patternFill patternType="solid">
        <fgColor rgb="FFBF9000"/>
        <bgColor rgb="FFBF9000"/>
      </patternFill>
    </fill>
    <fill>
      <patternFill patternType="solid">
        <fgColor rgb="FF2F5496"/>
        <bgColor rgb="FF2F5496"/>
      </patternFill>
    </fill>
    <fill>
      <patternFill patternType="solid">
        <fgColor rgb="FFCCCCCC"/>
        <bgColor rgb="FFCCCCCC"/>
      </patternFill>
    </fill>
    <fill>
      <patternFill patternType="solid">
        <fgColor rgb="FF00B0F0"/>
        <bgColor rgb="FF00B0F0"/>
      </patternFill>
    </fill>
    <fill>
      <patternFill patternType="solid">
        <fgColor rgb="FFD9D9D9"/>
        <bgColor rgb="FFD9D9D9"/>
      </patternFill>
    </fill>
    <fill>
      <patternFill patternType="solid">
        <fgColor rgb="FFFFCCFF"/>
        <bgColor rgb="FFFFCCFF"/>
      </patternFill>
    </fill>
    <fill>
      <patternFill patternType="solid">
        <fgColor rgb="FFB7B7B7"/>
        <bgColor rgb="FFB7B7B7"/>
      </patternFill>
    </fill>
    <fill>
      <patternFill patternType="solid">
        <fgColor rgb="FFFFFFCC"/>
        <bgColor rgb="FFFFFFCC"/>
      </patternFill>
    </fill>
    <fill>
      <patternFill patternType="solid">
        <fgColor rgb="FFFF0000"/>
        <bgColor rgb="FFFF0000"/>
      </patternFill>
    </fill>
    <fill>
      <patternFill patternType="solid">
        <fgColor rgb="FFCCC0DA"/>
        <bgColor rgb="FFCCC0DA"/>
      </patternFill>
    </fill>
    <fill>
      <patternFill patternType="solid">
        <fgColor rgb="FFFFFF99"/>
        <bgColor rgb="FFFFFF99"/>
      </patternFill>
    </fill>
    <fill>
      <patternFill patternType="solid">
        <fgColor rgb="FF7030A0"/>
        <bgColor rgb="FF7030A0"/>
      </patternFill>
    </fill>
  </fills>
  <borders count="34">
    <border>
      <left/>
      <right/>
      <top/>
      <bottom/>
      <diagonal/>
    </border>
    <border>
      <left style="dotted">
        <color rgb="FF000000"/>
      </left>
      <right/>
      <top style="dotted">
        <color rgb="FF000000"/>
      </top>
      <bottom style="dotted">
        <color rgb="FF000000"/>
      </bottom>
      <diagonal/>
    </border>
    <border>
      <left style="thin">
        <color rgb="FF000000"/>
      </left>
      <right style="thin">
        <color rgb="FF000000"/>
      </right>
      <top style="thin">
        <color rgb="FF000000"/>
      </top>
      <bottom style="thin">
        <color rgb="FF000000"/>
      </bottom>
      <diagonal/>
    </border>
    <border>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right/>
      <top style="dotted">
        <color rgb="FF000000"/>
      </top>
      <bottom style="dotted">
        <color rgb="FF000000"/>
      </bottom>
      <diagonal/>
    </border>
    <border>
      <left style="dotted">
        <color rgb="FF000000"/>
      </left>
      <right style="dotted">
        <color rgb="FF000000"/>
      </right>
      <top style="dotted">
        <color rgb="FF000000"/>
      </top>
      <bottom/>
      <diagonal/>
    </border>
    <border>
      <left style="dotted">
        <color rgb="FF000000"/>
      </left>
      <right style="dotted">
        <color rgb="FF000000"/>
      </right>
      <top style="dotted">
        <color rgb="FF000000"/>
      </top>
      <bottom/>
      <diagonal/>
    </border>
    <border>
      <left style="dotted">
        <color rgb="FF000000"/>
      </left>
      <right style="dotted">
        <color rgb="FF000000"/>
      </right>
      <top/>
      <bottom/>
      <diagonal/>
    </border>
    <border>
      <left/>
      <right/>
      <top/>
      <bottom style="thin">
        <color rgb="FF000000"/>
      </bottom>
      <diagonal/>
    </border>
    <border>
      <left style="thin">
        <color rgb="FF000000"/>
      </left>
      <right style="thin">
        <color rgb="FF000000"/>
      </right>
      <top/>
      <bottom/>
      <diagonal/>
    </border>
    <border>
      <left/>
      <right/>
      <top/>
      <bottom/>
      <diagonal/>
    </border>
    <border>
      <left style="thin">
        <color rgb="FF000000"/>
      </left>
      <right/>
      <top style="thin">
        <color rgb="FF000000"/>
      </top>
      <bottom style="thin">
        <color rgb="FF000000"/>
      </bottom>
      <diagonal/>
    </border>
    <border>
      <left style="dotted">
        <color rgb="FF000000"/>
      </left>
      <right style="dotted">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dotted">
        <color rgb="FF000000"/>
      </left>
      <right style="dotted">
        <color rgb="FF000000"/>
      </right>
      <top/>
      <bottom style="dotted">
        <color rgb="FF000000"/>
      </bottom>
      <diagonal/>
    </border>
    <border>
      <left style="thin">
        <color rgb="FF000000"/>
      </left>
      <right style="thin">
        <color rgb="FF000000"/>
      </right>
      <top/>
      <bottom style="thin">
        <color rgb="FF000000"/>
      </bottom>
      <diagonal/>
    </border>
    <border>
      <left/>
      <right style="dotted">
        <color rgb="FF000000"/>
      </right>
      <top style="dotted">
        <color rgb="FF000000"/>
      </top>
      <bottom/>
      <diagonal/>
    </border>
    <border>
      <left/>
      <right/>
      <top/>
      <bottom/>
      <diagonal/>
    </border>
    <border>
      <left/>
      <right style="dotted">
        <color rgb="FF000000"/>
      </right>
      <top style="dotted">
        <color rgb="FF000000"/>
      </top>
      <bottom/>
      <diagonal/>
    </border>
    <border>
      <left/>
      <right/>
      <top/>
      <bottom/>
      <diagonal/>
    </border>
    <border>
      <left/>
      <right style="dotted">
        <color rgb="FF000000"/>
      </right>
      <top/>
      <bottom/>
      <diagonal/>
    </border>
    <border>
      <left/>
      <right/>
      <top/>
      <bottom/>
      <diagonal/>
    </border>
    <border>
      <left/>
      <right style="dotted">
        <color rgb="FF000000"/>
      </right>
      <top/>
      <bottom/>
      <diagonal/>
    </border>
  </borders>
  <cellStyleXfs count="1">
    <xf numFmtId="0" fontId="0" fillId="0" borderId="0"/>
  </cellStyleXfs>
  <cellXfs count="529">
    <xf numFmtId="0" fontId="0" fillId="0" borderId="0" xfId="0"/>
    <xf numFmtId="0" fontId="2" fillId="0" borderId="2" xfId="0" applyFont="1" applyBorder="1" applyAlignment="1">
      <alignment horizontal="center" vertical="center" wrapText="1"/>
    </xf>
    <xf numFmtId="0" fontId="4" fillId="0" borderId="0" xfId="0" applyFont="1" applyAlignment="1">
      <alignment vertical="center" wrapText="1"/>
    </xf>
    <xf numFmtId="0" fontId="5" fillId="0" borderId="2" xfId="0" applyFont="1" applyBorder="1" applyAlignment="1">
      <alignment horizontal="center"/>
    </xf>
    <xf numFmtId="0" fontId="4" fillId="0" borderId="0" xfId="0" applyFont="1" applyAlignment="1">
      <alignment horizontal="center" vertical="center"/>
    </xf>
    <xf numFmtId="0" fontId="6" fillId="0" borderId="4" xfId="0" applyFont="1" applyBorder="1" applyAlignment="1">
      <alignment vertical="center" wrapText="1"/>
    </xf>
    <xf numFmtId="0" fontId="4" fillId="0" borderId="4" xfId="0" applyFont="1" applyBorder="1" applyAlignment="1">
      <alignment vertical="center" wrapText="1"/>
    </xf>
    <xf numFmtId="164" fontId="4" fillId="0" borderId="0" xfId="0" applyNumberFormat="1" applyFont="1" applyAlignment="1">
      <alignment horizontal="center" vertical="center" wrapText="1"/>
    </xf>
    <xf numFmtId="164" fontId="4" fillId="0" borderId="0" xfId="0" applyNumberFormat="1" applyFont="1" applyAlignment="1">
      <alignment horizontal="center" vertical="center"/>
    </xf>
    <xf numFmtId="0" fontId="7" fillId="0" borderId="0" xfId="0" applyFont="1"/>
    <xf numFmtId="0" fontId="8" fillId="0" borderId="0" xfId="0" applyFont="1" applyAlignment="1">
      <alignment horizontal="center" vertical="center"/>
    </xf>
    <xf numFmtId="0" fontId="8" fillId="0" borderId="0" xfId="0" applyFont="1" applyAlignment="1">
      <alignment horizontal="center"/>
    </xf>
    <xf numFmtId="0" fontId="4" fillId="4" borderId="2"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4" borderId="10" xfId="0" applyFont="1" applyFill="1" applyBorder="1" applyAlignment="1">
      <alignment horizontal="center" vertical="center"/>
    </xf>
    <xf numFmtId="164" fontId="4" fillId="4" borderId="10" xfId="0" applyNumberFormat="1" applyFont="1" applyFill="1" applyBorder="1" applyAlignment="1">
      <alignment horizontal="center" vertical="center" wrapText="1"/>
    </xf>
    <xf numFmtId="0" fontId="1" fillId="0" borderId="15" xfId="0" applyFont="1" applyBorder="1" applyAlignment="1">
      <alignment horizontal="center" vertical="center"/>
    </xf>
    <xf numFmtId="0" fontId="4" fillId="0" borderId="15" xfId="0" applyFont="1" applyBorder="1" applyAlignment="1">
      <alignment horizontal="center" vertical="center"/>
    </xf>
    <xf numFmtId="164" fontId="4" fillId="0" borderId="15" xfId="0" applyNumberFormat="1" applyFont="1" applyBorder="1" applyAlignment="1">
      <alignment horizontal="center" vertical="center"/>
    </xf>
    <xf numFmtId="0" fontId="6" fillId="0" borderId="15" xfId="0" applyFont="1" applyBorder="1" applyAlignment="1">
      <alignment horizontal="center" vertical="center"/>
    </xf>
    <xf numFmtId="0" fontId="6" fillId="15" borderId="16" xfId="0" applyFont="1" applyFill="1" applyBorder="1" applyAlignment="1">
      <alignment horizontal="center" wrapText="1"/>
    </xf>
    <xf numFmtId="0" fontId="6" fillId="0" borderId="15" xfId="0" applyFont="1" applyBorder="1" applyAlignment="1">
      <alignment horizontal="center"/>
    </xf>
    <xf numFmtId="0" fontId="1" fillId="2" borderId="16" xfId="0" applyFont="1" applyFill="1" applyBorder="1" applyAlignment="1">
      <alignment horizontal="center" vertical="center" wrapText="1"/>
    </xf>
    <xf numFmtId="0" fontId="1" fillId="2" borderId="16" xfId="0" applyFont="1" applyFill="1" applyBorder="1" applyAlignment="1">
      <alignment horizontal="center" vertical="center"/>
    </xf>
    <xf numFmtId="164" fontId="1" fillId="2" borderId="16" xfId="0" applyNumberFormat="1" applyFont="1" applyFill="1" applyBorder="1" applyAlignment="1">
      <alignment horizontal="center" vertical="center" wrapText="1"/>
    </xf>
    <xf numFmtId="0" fontId="1" fillId="5" borderId="16" xfId="0" applyFont="1" applyFill="1" applyBorder="1" applyAlignment="1">
      <alignment horizontal="center" vertical="center" wrapText="1"/>
    </xf>
    <xf numFmtId="164" fontId="1" fillId="5" borderId="16" xfId="0" applyNumberFormat="1"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8" borderId="16" xfId="0" applyFont="1" applyFill="1" applyBorder="1" applyAlignment="1">
      <alignment horizontal="center" vertical="center" wrapText="1"/>
    </xf>
    <xf numFmtId="0" fontId="6" fillId="9" borderId="16" xfId="0" applyFont="1" applyFill="1" applyBorder="1" applyAlignment="1">
      <alignment horizontal="center" vertical="center" wrapText="1"/>
    </xf>
    <xf numFmtId="0" fontId="6" fillId="10" borderId="16" xfId="0" applyFont="1" applyFill="1" applyBorder="1" applyAlignment="1">
      <alignment horizontal="center" vertical="center" wrapText="1"/>
    </xf>
    <xf numFmtId="0" fontId="6" fillId="11" borderId="16" xfId="0" applyFont="1" applyFill="1" applyBorder="1" applyAlignment="1">
      <alignment horizontal="center" vertical="center" wrapText="1"/>
    </xf>
    <xf numFmtId="0" fontId="6" fillId="12" borderId="16" xfId="0" applyFont="1" applyFill="1" applyBorder="1" applyAlignment="1">
      <alignment horizontal="center" vertical="center" wrapText="1"/>
    </xf>
    <xf numFmtId="0" fontId="6" fillId="13" borderId="16" xfId="0" applyFont="1" applyFill="1" applyBorder="1" applyAlignment="1">
      <alignment horizontal="center" vertical="center" wrapText="1"/>
    </xf>
    <xf numFmtId="0" fontId="6" fillId="14" borderId="16" xfId="0" applyFont="1" applyFill="1" applyBorder="1" applyAlignment="1">
      <alignment horizontal="center" vertical="center" wrapText="1"/>
    </xf>
    <xf numFmtId="0" fontId="4" fillId="16" borderId="4" xfId="0" applyFont="1" applyFill="1" applyBorder="1" applyAlignment="1">
      <alignment horizontal="center" vertical="center" wrapText="1"/>
    </xf>
    <xf numFmtId="0" fontId="8" fillId="16" borderId="16" xfId="0" applyFont="1" applyFill="1" applyBorder="1" applyAlignment="1">
      <alignment horizontal="center" vertical="center"/>
    </xf>
    <xf numFmtId="0" fontId="4" fillId="16" borderId="4" xfId="0" applyFont="1" applyFill="1" applyBorder="1" applyAlignment="1">
      <alignment horizontal="center" vertical="center"/>
    </xf>
    <xf numFmtId="164" fontId="8" fillId="16" borderId="4" xfId="0" applyNumberFormat="1" applyFont="1" applyFill="1" applyBorder="1" applyAlignment="1">
      <alignment horizontal="center" vertical="center"/>
    </xf>
    <xf numFmtId="9" fontId="6" fillId="0" borderId="4" xfId="0" applyNumberFormat="1" applyFont="1" applyBorder="1" applyAlignment="1">
      <alignment horizontal="center" vertical="center" wrapText="1"/>
    </xf>
    <xf numFmtId="0" fontId="8" fillId="0" borderId="4" xfId="0" applyFont="1" applyBorder="1" applyAlignment="1">
      <alignment horizontal="center" vertical="center"/>
    </xf>
    <xf numFmtId="164" fontId="8" fillId="0" borderId="4" xfId="0" applyNumberFormat="1" applyFont="1" applyBorder="1" applyAlignment="1">
      <alignment horizontal="center" vertical="center"/>
    </xf>
    <xf numFmtId="0" fontId="4" fillId="0" borderId="4" xfId="0" applyFont="1" applyBorder="1" applyAlignment="1">
      <alignment horizontal="center" vertical="center" wrapText="1"/>
    </xf>
    <xf numFmtId="0" fontId="8" fillId="0" borderId="4" xfId="0" applyFont="1" applyBorder="1" applyAlignment="1">
      <alignment horizontal="center" vertical="center" wrapText="1"/>
    </xf>
    <xf numFmtId="164" fontId="4" fillId="0" borderId="4" xfId="0" applyNumberFormat="1" applyFont="1" applyBorder="1" applyAlignment="1">
      <alignment horizontal="center" vertical="center" wrapText="1"/>
    </xf>
    <xf numFmtId="10" fontId="4" fillId="0" borderId="4" xfId="0" applyNumberFormat="1" applyFont="1" applyBorder="1" applyAlignment="1">
      <alignment horizontal="center" vertical="center" wrapText="1"/>
    </xf>
    <xf numFmtId="0" fontId="4" fillId="0" borderId="4" xfId="0" applyFont="1" applyBorder="1" applyAlignment="1">
      <alignment horizontal="center" vertical="center"/>
    </xf>
    <xf numFmtId="9" fontId="4" fillId="0" borderId="4" xfId="0" applyNumberFormat="1" applyFont="1" applyBorder="1" applyAlignment="1">
      <alignment horizontal="center" vertical="center"/>
    </xf>
    <xf numFmtId="164" fontId="4" fillId="0" borderId="4" xfId="0" applyNumberFormat="1" applyFont="1" applyBorder="1" applyAlignment="1">
      <alignment horizontal="center" vertical="center"/>
    </xf>
    <xf numFmtId="15" fontId="4" fillId="0" borderId="4" xfId="0" applyNumberFormat="1" applyFont="1" applyBorder="1" applyAlignment="1">
      <alignment horizontal="center" vertical="center" wrapText="1"/>
    </xf>
    <xf numFmtId="9" fontId="9" fillId="0" borderId="4" xfId="0" applyNumberFormat="1" applyFont="1" applyBorder="1" applyAlignment="1">
      <alignment horizontal="center" vertical="center" wrapText="1"/>
    </xf>
    <xf numFmtId="0" fontId="8" fillId="0" borderId="4" xfId="0" applyFont="1" applyBorder="1" applyAlignment="1">
      <alignment horizontal="center"/>
    </xf>
    <xf numFmtId="164" fontId="8" fillId="0" borderId="4" xfId="0" applyNumberFormat="1" applyFont="1" applyBorder="1" applyAlignment="1">
      <alignment horizontal="center"/>
    </xf>
    <xf numFmtId="9" fontId="8" fillId="0" borderId="0" xfId="0" applyNumberFormat="1" applyFont="1" applyAlignment="1">
      <alignment horizontal="center" vertical="center"/>
    </xf>
    <xf numFmtId="0" fontId="12" fillId="0" borderId="0" xfId="0" applyFont="1"/>
    <xf numFmtId="0" fontId="13" fillId="17" borderId="2" xfId="0" applyFont="1" applyFill="1" applyBorder="1" applyAlignment="1">
      <alignment horizontal="center" vertical="center"/>
    </xf>
    <xf numFmtId="0" fontId="13" fillId="17" borderId="2" xfId="0" applyFont="1" applyFill="1" applyBorder="1" applyAlignment="1">
      <alignment horizontal="center" vertical="center" wrapText="1"/>
    </xf>
    <xf numFmtId="0" fontId="13" fillId="17" borderId="19" xfId="0" applyFont="1" applyFill="1" applyBorder="1" applyAlignment="1">
      <alignment horizontal="center" vertical="center" wrapText="1"/>
    </xf>
    <xf numFmtId="15" fontId="4" fillId="0" borderId="4" xfId="0" applyNumberFormat="1" applyFont="1" applyBorder="1" applyAlignment="1">
      <alignment horizontal="center" vertical="center"/>
    </xf>
    <xf numFmtId="0" fontId="13" fillId="17" borderId="10" xfId="0" applyFont="1" applyFill="1" applyBorder="1" applyAlignment="1">
      <alignment horizontal="center" vertical="center" wrapText="1"/>
    </xf>
    <xf numFmtId="0" fontId="13" fillId="0" borderId="2" xfId="0" applyFont="1" applyBorder="1" applyAlignment="1">
      <alignment horizontal="center" vertical="center"/>
    </xf>
    <xf numFmtId="0" fontId="5" fillId="10" borderId="2" xfId="0" applyFont="1" applyFill="1" applyBorder="1" applyAlignment="1">
      <alignment vertical="center" wrapText="1"/>
    </xf>
    <xf numFmtId="0" fontId="7" fillId="0" borderId="2" xfId="0" applyFont="1" applyBorder="1" applyAlignment="1">
      <alignment horizontal="center" vertical="center"/>
    </xf>
    <xf numFmtId="0" fontId="4" fillId="18" borderId="20" xfId="0" applyFont="1" applyFill="1" applyBorder="1" applyAlignment="1">
      <alignment horizontal="center" vertical="center"/>
    </xf>
    <xf numFmtId="0" fontId="8" fillId="16" borderId="4" xfId="0" applyFont="1" applyFill="1" applyBorder="1" applyAlignment="1">
      <alignment horizontal="center" wrapText="1"/>
    </xf>
    <xf numFmtId="0" fontId="7" fillId="0" borderId="21" xfId="0" applyFont="1" applyBorder="1" applyAlignment="1">
      <alignment horizontal="center" vertical="center"/>
    </xf>
    <xf numFmtId="15" fontId="5" fillId="19" borderId="2" xfId="0" applyNumberFormat="1" applyFont="1" applyFill="1" applyBorder="1" applyAlignment="1">
      <alignment vertical="center" wrapText="1"/>
    </xf>
    <xf numFmtId="0" fontId="8" fillId="16" borderId="4" xfId="0" applyFont="1" applyFill="1" applyBorder="1" applyAlignment="1">
      <alignment horizontal="center" vertical="center"/>
    </xf>
    <xf numFmtId="0" fontId="5" fillId="8" borderId="2" xfId="0" applyFont="1" applyFill="1" applyBorder="1" applyAlignment="1">
      <alignment vertical="center" wrapText="1"/>
    </xf>
    <xf numFmtId="9" fontId="6" fillId="0" borderId="4" xfId="0" applyNumberFormat="1" applyFont="1" applyBorder="1" applyAlignment="1">
      <alignment horizontal="center" vertical="center"/>
    </xf>
    <xf numFmtId="0" fontId="13" fillId="20" borderId="2" xfId="0" applyFont="1" applyFill="1" applyBorder="1" applyAlignment="1">
      <alignment vertical="center" wrapText="1"/>
    </xf>
    <xf numFmtId="0" fontId="8" fillId="16" borderId="4" xfId="0" applyFont="1" applyFill="1" applyBorder="1" applyAlignment="1">
      <alignment horizontal="center" vertical="center" wrapText="1"/>
    </xf>
    <xf numFmtId="0" fontId="5" fillId="21" borderId="2" xfId="0" applyFont="1" applyFill="1" applyBorder="1" applyAlignment="1">
      <alignment vertical="center" wrapText="1"/>
    </xf>
    <xf numFmtId="15" fontId="5" fillId="22" borderId="2" xfId="0" applyNumberFormat="1" applyFont="1" applyFill="1" applyBorder="1" applyAlignment="1">
      <alignment vertical="center" wrapText="1"/>
    </xf>
    <xf numFmtId="0" fontId="13" fillId="0" borderId="2" xfId="0" applyFont="1" applyBorder="1" applyAlignment="1">
      <alignment wrapText="1"/>
    </xf>
    <xf numFmtId="0" fontId="13" fillId="0" borderId="2" xfId="0" applyFont="1" applyBorder="1" applyAlignment="1">
      <alignment vertical="center" wrapText="1"/>
    </xf>
    <xf numFmtId="0" fontId="5" fillId="23" borderId="2" xfId="0" applyFont="1" applyFill="1" applyBorder="1" applyAlignment="1">
      <alignment vertical="center" wrapText="1"/>
    </xf>
    <xf numFmtId="0" fontId="4" fillId="16" borderId="16" xfId="0" applyFont="1" applyFill="1" applyBorder="1" applyAlignment="1">
      <alignment horizontal="center" vertical="center" wrapText="1"/>
    </xf>
    <xf numFmtId="0" fontId="8" fillId="16" borderId="16" xfId="0" applyFont="1" applyFill="1" applyBorder="1" applyAlignment="1">
      <alignment horizontal="center" wrapText="1"/>
    </xf>
    <xf numFmtId="164" fontId="8" fillId="16" borderId="16" xfId="0" applyNumberFormat="1" applyFont="1" applyFill="1" applyBorder="1" applyAlignment="1">
      <alignment horizontal="center" vertical="center"/>
    </xf>
    <xf numFmtId="0" fontId="4" fillId="16" borderId="16" xfId="0" applyFont="1" applyFill="1" applyBorder="1" applyAlignment="1">
      <alignment horizontal="center" vertical="center"/>
    </xf>
    <xf numFmtId="9" fontId="6" fillId="0" borderId="15" xfId="0" applyNumberFormat="1" applyFont="1" applyBorder="1" applyAlignment="1">
      <alignment horizontal="center" vertical="center" wrapText="1"/>
    </xf>
    <xf numFmtId="0" fontId="8" fillId="0" borderId="15" xfId="0" applyFont="1" applyBorder="1" applyAlignment="1">
      <alignment horizontal="center"/>
    </xf>
    <xf numFmtId="164" fontId="8" fillId="0" borderId="15" xfId="0" applyNumberFormat="1" applyFont="1" applyBorder="1" applyAlignment="1">
      <alignment horizontal="center"/>
    </xf>
    <xf numFmtId="0" fontId="13" fillId="0" borderId="2" xfId="0" applyFont="1" applyBorder="1" applyAlignment="1">
      <alignment horizontal="center"/>
    </xf>
    <xf numFmtId="0" fontId="4" fillId="24" borderId="2" xfId="0" applyFont="1" applyFill="1" applyBorder="1" applyAlignment="1">
      <alignment horizontal="left" vertical="center" wrapText="1"/>
    </xf>
    <xf numFmtId="0" fontId="8" fillId="25" borderId="4" xfId="0" applyFont="1" applyFill="1" applyBorder="1" applyAlignment="1">
      <alignment horizontal="center" vertical="center" wrapText="1"/>
    </xf>
    <xf numFmtId="0" fontId="8" fillId="25" borderId="4" xfId="0" applyFont="1" applyFill="1" applyBorder="1" applyAlignment="1">
      <alignment horizontal="center" vertical="center"/>
    </xf>
    <xf numFmtId="0" fontId="4" fillId="25" borderId="4" xfId="0" applyFont="1" applyFill="1" applyBorder="1" applyAlignment="1">
      <alignment horizontal="center" vertical="center" wrapText="1"/>
    </xf>
    <xf numFmtId="0" fontId="4" fillId="0" borderId="0" xfId="0" applyFont="1" applyAlignment="1">
      <alignment horizontal="left" vertical="center" wrapText="1"/>
    </xf>
    <xf numFmtId="0" fontId="7" fillId="0" borderId="2" xfId="0" applyFont="1" applyBorder="1"/>
    <xf numFmtId="164" fontId="8" fillId="25" borderId="4" xfId="0" applyNumberFormat="1" applyFont="1" applyFill="1" applyBorder="1" applyAlignment="1">
      <alignment horizontal="center" vertical="center"/>
    </xf>
    <xf numFmtId="0" fontId="4" fillId="25" borderId="4" xfId="0" applyFont="1" applyFill="1" applyBorder="1" applyAlignment="1">
      <alignment horizontal="center" vertical="center"/>
    </xf>
    <xf numFmtId="0" fontId="13" fillId="0" borderId="23" xfId="0" applyFont="1" applyBorder="1" applyAlignment="1">
      <alignment horizontal="center"/>
    </xf>
    <xf numFmtId="0" fontId="4" fillId="26" borderId="20" xfId="0" applyFont="1" applyFill="1" applyBorder="1" applyAlignment="1">
      <alignment horizontal="left" vertical="center" wrapText="1"/>
    </xf>
    <xf numFmtId="0" fontId="13" fillId="0" borderId="23" xfId="0" applyFont="1" applyBorder="1" applyAlignment="1">
      <alignment horizontal="center" vertical="center"/>
    </xf>
    <xf numFmtId="0" fontId="7" fillId="0" borderId="23" xfId="0" applyFont="1" applyBorder="1"/>
    <xf numFmtId="0" fontId="7" fillId="0" borderId="23" xfId="0" applyFont="1" applyBorder="1" applyAlignment="1">
      <alignment vertical="center"/>
    </xf>
    <xf numFmtId="0" fontId="13" fillId="0" borderId="2" xfId="0" applyFont="1" applyBorder="1"/>
    <xf numFmtId="0" fontId="5" fillId="0" borderId="2" xfId="0" applyFont="1" applyBorder="1" applyAlignment="1">
      <alignment wrapText="1"/>
    </xf>
    <xf numFmtId="0" fontId="7" fillId="0" borderId="2" xfId="0" applyFont="1" applyBorder="1" applyAlignment="1">
      <alignment horizontal="center"/>
    </xf>
    <xf numFmtId="0" fontId="7" fillId="27" borderId="2" xfId="0" applyFont="1" applyFill="1" applyBorder="1"/>
    <xf numFmtId="0" fontId="13" fillId="0" borderId="0" xfId="0" applyFont="1"/>
    <xf numFmtId="0" fontId="5" fillId="0" borderId="2" xfId="0" applyFont="1" applyBorder="1"/>
    <xf numFmtId="9" fontId="13" fillId="0" borderId="2" xfId="0" applyNumberFormat="1" applyFont="1" applyBorder="1" applyAlignment="1">
      <alignment horizontal="center"/>
    </xf>
    <xf numFmtId="9" fontId="7" fillId="0" borderId="2" xfId="0" applyNumberFormat="1" applyFont="1" applyBorder="1" applyAlignment="1">
      <alignment horizontal="center"/>
    </xf>
    <xf numFmtId="9" fontId="13" fillId="0" borderId="2" xfId="0" applyNumberFormat="1" applyFont="1" applyBorder="1" applyAlignment="1">
      <alignment horizontal="center" vertical="center"/>
    </xf>
    <xf numFmtId="0" fontId="7" fillId="0" borderId="23" xfId="0" applyFont="1" applyBorder="1" applyAlignment="1">
      <alignment horizontal="center" vertical="center"/>
    </xf>
    <xf numFmtId="0" fontId="7" fillId="28" borderId="10" xfId="0" applyFont="1" applyFill="1" applyBorder="1"/>
    <xf numFmtId="0" fontId="7" fillId="0" borderId="23" xfId="0" applyFont="1" applyBorder="1" applyAlignment="1">
      <alignment horizontal="center"/>
    </xf>
    <xf numFmtId="0" fontId="7" fillId="0" borderId="5" xfId="0" applyFont="1" applyBorder="1" applyAlignment="1">
      <alignment horizontal="center" vertical="center"/>
    </xf>
    <xf numFmtId="0" fontId="13" fillId="0" borderId="24" xfId="0" applyFont="1" applyBorder="1" applyAlignment="1">
      <alignment horizontal="center" vertical="center"/>
    </xf>
    <xf numFmtId="0" fontId="13" fillId="0" borderId="8" xfId="0" applyFont="1" applyBorder="1" applyAlignment="1">
      <alignment horizontal="center" vertical="center"/>
    </xf>
    <xf numFmtId="0" fontId="4" fillId="29" borderId="2" xfId="0" applyFont="1" applyFill="1" applyBorder="1" applyAlignment="1">
      <alignment horizontal="left" vertical="center" wrapText="1"/>
    </xf>
    <xf numFmtId="0" fontId="4" fillId="29" borderId="4" xfId="0" applyFont="1" applyFill="1" applyBorder="1" applyAlignment="1">
      <alignment horizontal="left" vertical="center" wrapText="1"/>
    </xf>
    <xf numFmtId="0" fontId="7" fillId="0" borderId="5" xfId="0" applyFont="1" applyBorder="1"/>
    <xf numFmtId="0" fontId="12" fillId="0" borderId="0" xfId="0" applyFont="1" applyAlignment="1">
      <alignment wrapText="1"/>
    </xf>
    <xf numFmtId="0" fontId="13" fillId="30" borderId="2" xfId="0" applyFont="1" applyFill="1" applyBorder="1" applyAlignment="1">
      <alignment horizontal="left" vertical="center" wrapText="1"/>
    </xf>
    <xf numFmtId="0" fontId="13" fillId="30" borderId="4" xfId="0" applyFont="1" applyFill="1" applyBorder="1" applyAlignment="1">
      <alignment horizontal="left" vertical="center" wrapText="1"/>
    </xf>
    <xf numFmtId="0" fontId="7" fillId="0" borderId="21" xfId="0" applyFont="1" applyBorder="1"/>
    <xf numFmtId="0" fontId="13" fillId="31" borderId="2" xfId="0" applyFont="1" applyFill="1" applyBorder="1" applyAlignment="1">
      <alignment vertical="center" wrapText="1"/>
    </xf>
    <xf numFmtId="0" fontId="8" fillId="25" borderId="4" xfId="0" applyFont="1" applyFill="1" applyBorder="1" applyAlignment="1">
      <alignment horizontal="center" wrapText="1"/>
    </xf>
    <xf numFmtId="0" fontId="7" fillId="0" borderId="26" xfId="0" applyFont="1" applyBorder="1"/>
    <xf numFmtId="0" fontId="13" fillId="31" borderId="4" xfId="0" applyFont="1" applyFill="1" applyBorder="1" applyAlignment="1">
      <alignment vertical="center" wrapText="1"/>
    </xf>
    <xf numFmtId="0" fontId="7" fillId="0" borderId="26" xfId="0" applyFont="1" applyBorder="1" applyAlignment="1">
      <alignment horizontal="center" vertical="center"/>
    </xf>
    <xf numFmtId="0" fontId="13" fillId="32" borderId="2" xfId="0" applyFont="1" applyFill="1" applyBorder="1" applyAlignment="1">
      <alignment vertical="center" wrapText="1"/>
    </xf>
    <xf numFmtId="0" fontId="13" fillId="32" borderId="27" xfId="0" applyFont="1" applyFill="1" applyBorder="1" applyAlignment="1">
      <alignment vertical="center" wrapText="1"/>
    </xf>
    <xf numFmtId="0" fontId="7" fillId="0" borderId="0" xfId="0" applyFont="1" applyAlignment="1">
      <alignment horizontal="center" vertical="center"/>
    </xf>
    <xf numFmtId="0" fontId="7" fillId="33" borderId="2" xfId="0" applyFont="1" applyFill="1" applyBorder="1"/>
    <xf numFmtId="0" fontId="7" fillId="33" borderId="20" xfId="0" applyFont="1" applyFill="1" applyBorder="1"/>
    <xf numFmtId="0" fontId="13" fillId="30" borderId="2" xfId="0" applyFont="1" applyFill="1" applyBorder="1" applyAlignment="1">
      <alignment vertical="center" wrapText="1"/>
    </xf>
    <xf numFmtId="0" fontId="13" fillId="34" borderId="2" xfId="0" applyFont="1" applyFill="1" applyBorder="1" applyAlignment="1">
      <alignment horizontal="left" vertical="center" wrapText="1"/>
    </xf>
    <xf numFmtId="0" fontId="13" fillId="35" borderId="2" xfId="0" applyFont="1" applyFill="1" applyBorder="1" applyAlignment="1">
      <alignment horizontal="left" vertical="center"/>
    </xf>
    <xf numFmtId="0" fontId="13" fillId="0" borderId="26" xfId="0" applyFont="1" applyBorder="1"/>
    <xf numFmtId="0" fontId="5" fillId="0" borderId="26" xfId="0" applyFont="1" applyBorder="1" applyAlignment="1">
      <alignment wrapText="1"/>
    </xf>
    <xf numFmtId="0" fontId="13" fillId="0" borderId="26" xfId="0" applyFont="1" applyBorder="1" applyAlignment="1">
      <alignment horizontal="center" vertical="center"/>
    </xf>
    <xf numFmtId="0" fontId="13" fillId="36" borderId="2" xfId="0" applyFont="1" applyFill="1" applyBorder="1" applyAlignment="1">
      <alignment wrapText="1"/>
    </xf>
    <xf numFmtId="164" fontId="8" fillId="0" borderId="4" xfId="0" applyNumberFormat="1" applyFont="1" applyBorder="1" applyAlignment="1">
      <alignment horizontal="center" vertical="center" wrapText="1"/>
    </xf>
    <xf numFmtId="0" fontId="13" fillId="37" borderId="2" xfId="0" applyFont="1" applyFill="1" applyBorder="1" applyAlignment="1">
      <alignment horizontal="center" vertical="center"/>
    </xf>
    <xf numFmtId="0" fontId="13" fillId="37" borderId="2" xfId="0" applyFont="1" applyFill="1" applyBorder="1" applyAlignment="1">
      <alignment horizontal="center" vertical="center" wrapText="1"/>
    </xf>
    <xf numFmtId="0" fontId="5" fillId="0" borderId="26" xfId="0" applyFont="1" applyBorder="1"/>
    <xf numFmtId="9" fontId="13" fillId="0" borderId="26" xfId="0" applyNumberFormat="1" applyFont="1" applyBorder="1" applyAlignment="1">
      <alignment horizontal="center"/>
    </xf>
    <xf numFmtId="9" fontId="7" fillId="0" borderId="26" xfId="0" applyNumberFormat="1" applyFont="1" applyBorder="1" applyAlignment="1">
      <alignment horizontal="center"/>
    </xf>
    <xf numFmtId="9" fontId="13" fillId="0" borderId="26" xfId="0" applyNumberFormat="1" applyFont="1" applyBorder="1" applyAlignment="1">
      <alignment horizontal="center" vertical="center"/>
    </xf>
    <xf numFmtId="0" fontId="10" fillId="0" borderId="2" xfId="0" applyFont="1" applyBorder="1" applyAlignment="1">
      <alignment vertical="center"/>
    </xf>
    <xf numFmtId="0" fontId="7" fillId="0" borderId="0" xfId="0" applyFont="1" applyAlignment="1">
      <alignment wrapText="1"/>
    </xf>
    <xf numFmtId="0" fontId="8" fillId="25" borderId="16" xfId="0" applyFont="1" applyFill="1" applyBorder="1" applyAlignment="1">
      <alignment horizontal="center" vertical="center" wrapText="1"/>
    </xf>
    <xf numFmtId="0" fontId="8" fillId="25" borderId="16" xfId="0" applyFont="1" applyFill="1" applyBorder="1" applyAlignment="1">
      <alignment horizontal="center" vertical="center"/>
    </xf>
    <xf numFmtId="0" fontId="4" fillId="25" borderId="16" xfId="0" applyFont="1" applyFill="1" applyBorder="1" applyAlignment="1">
      <alignment horizontal="center" vertical="center" wrapText="1"/>
    </xf>
    <xf numFmtId="164" fontId="8" fillId="25" borderId="16" xfId="0" applyNumberFormat="1" applyFont="1" applyFill="1" applyBorder="1" applyAlignment="1">
      <alignment horizontal="center" vertical="center"/>
    </xf>
    <xf numFmtId="0" fontId="4" fillId="26" borderId="2" xfId="0" applyFont="1" applyFill="1" applyBorder="1" applyAlignment="1">
      <alignment horizontal="left" vertical="center" wrapText="1"/>
    </xf>
    <xf numFmtId="0" fontId="8" fillId="27" borderId="4" xfId="0" applyFont="1" applyFill="1" applyBorder="1" applyAlignment="1">
      <alignment horizontal="center" vertical="center" wrapText="1"/>
    </xf>
    <xf numFmtId="0" fontId="8" fillId="27" borderId="4" xfId="0" applyFont="1" applyFill="1" applyBorder="1" applyAlignment="1">
      <alignment horizontal="center" vertical="center"/>
    </xf>
    <xf numFmtId="165" fontId="4" fillId="0" borderId="4" xfId="0" applyNumberFormat="1" applyFont="1" applyBorder="1" applyAlignment="1">
      <alignment horizontal="center" vertical="center" wrapText="1"/>
    </xf>
    <xf numFmtId="0" fontId="4" fillId="27" borderId="4" xfId="0" applyFont="1" applyFill="1" applyBorder="1" applyAlignment="1">
      <alignment horizontal="center" vertical="center" wrapText="1"/>
    </xf>
    <xf numFmtId="164" fontId="8" fillId="27" borderId="4" xfId="0" applyNumberFormat="1" applyFont="1" applyFill="1" applyBorder="1" applyAlignment="1">
      <alignment horizontal="center" vertical="center"/>
    </xf>
    <xf numFmtId="9" fontId="8" fillId="27" borderId="4" xfId="0" applyNumberFormat="1" applyFont="1" applyFill="1" applyBorder="1" applyAlignment="1">
      <alignment horizontal="center" vertical="center"/>
    </xf>
    <xf numFmtId="0" fontId="6" fillId="15" borderId="16" xfId="0" applyFont="1" applyFill="1" applyBorder="1" applyAlignment="1">
      <alignment wrapText="1"/>
    </xf>
    <xf numFmtId="0" fontId="6" fillId="0" borderId="15" xfId="0" applyFont="1" applyBorder="1"/>
    <xf numFmtId="0" fontId="1" fillId="2" borderId="4" xfId="0" applyFont="1" applyFill="1" applyBorder="1" applyAlignment="1">
      <alignment horizontal="center" vertical="center" wrapText="1"/>
    </xf>
    <xf numFmtId="0" fontId="1" fillId="2" borderId="4" xfId="0" applyFont="1" applyFill="1" applyBorder="1" applyAlignment="1">
      <alignment horizontal="center" vertical="center"/>
    </xf>
    <xf numFmtId="164" fontId="1" fillId="2" borderId="4" xfId="0" applyNumberFormat="1" applyFont="1" applyFill="1" applyBorder="1" applyAlignment="1">
      <alignment horizontal="center" vertical="center" wrapText="1"/>
    </xf>
    <xf numFmtId="0" fontId="1" fillId="5" borderId="4" xfId="0" applyFont="1" applyFill="1" applyBorder="1" applyAlignment="1">
      <alignment horizontal="center" vertical="center" wrapText="1"/>
    </xf>
    <xf numFmtId="164" fontId="1" fillId="5" borderId="4" xfId="0" applyNumberFormat="1"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9" borderId="4" xfId="0" applyFont="1" applyFill="1" applyBorder="1" applyAlignment="1">
      <alignment horizontal="center" vertical="center" wrapText="1"/>
    </xf>
    <xf numFmtId="0" fontId="6" fillId="10" borderId="4" xfId="0" applyFont="1" applyFill="1" applyBorder="1" applyAlignment="1">
      <alignment horizontal="center" vertical="center" wrapText="1"/>
    </xf>
    <xf numFmtId="0" fontId="6" fillId="11" borderId="4" xfId="0" applyFont="1" applyFill="1" applyBorder="1" applyAlignment="1">
      <alignment horizontal="center" vertical="center" wrapText="1"/>
    </xf>
    <xf numFmtId="0" fontId="6" fillId="12" borderId="4" xfId="0" applyFont="1" applyFill="1" applyBorder="1" applyAlignment="1">
      <alignment horizontal="center" vertical="center" wrapText="1"/>
    </xf>
    <xf numFmtId="0" fontId="6" fillId="13" borderId="4" xfId="0" applyFont="1" applyFill="1" applyBorder="1" applyAlignment="1">
      <alignment horizontal="center" vertical="center" wrapText="1"/>
    </xf>
    <xf numFmtId="0" fontId="6" fillId="14" borderId="4" xfId="0" applyFont="1" applyFill="1" applyBorder="1" applyAlignment="1">
      <alignment horizontal="center" vertical="center" wrapText="1"/>
    </xf>
    <xf numFmtId="0" fontId="4" fillId="10" borderId="16" xfId="0" applyFont="1" applyFill="1" applyBorder="1" applyAlignment="1">
      <alignment vertical="center" wrapText="1"/>
    </xf>
    <xf numFmtId="15" fontId="4" fillId="10" borderId="16" xfId="0" applyNumberFormat="1" applyFont="1" applyFill="1" applyBorder="1" applyAlignment="1">
      <alignment vertical="center" wrapText="1"/>
    </xf>
    <xf numFmtId="0" fontId="4" fillId="38" borderId="4" xfId="0" applyFont="1" applyFill="1" applyBorder="1" applyAlignment="1">
      <alignment horizontal="center" vertical="center" wrapText="1"/>
    </xf>
    <xf numFmtId="0" fontId="8" fillId="38" borderId="4" xfId="0" applyFont="1" applyFill="1" applyBorder="1" applyAlignment="1">
      <alignment horizontal="center" vertical="center" wrapText="1"/>
    </xf>
    <xf numFmtId="0" fontId="8" fillId="27" borderId="16" xfId="0" applyFont="1" applyFill="1" applyBorder="1" applyAlignment="1">
      <alignment horizontal="center" vertical="center" wrapText="1"/>
    </xf>
    <xf numFmtId="0" fontId="8" fillId="27" borderId="16" xfId="0" applyFont="1" applyFill="1" applyBorder="1" applyAlignment="1">
      <alignment horizontal="center" vertical="center"/>
    </xf>
    <xf numFmtId="0" fontId="4" fillId="27" borderId="16" xfId="0" applyFont="1" applyFill="1" applyBorder="1" applyAlignment="1">
      <alignment horizontal="center" vertical="center" wrapText="1"/>
    </xf>
    <xf numFmtId="164" fontId="8" fillId="27" borderId="16" xfId="0" applyNumberFormat="1" applyFont="1" applyFill="1" applyBorder="1" applyAlignment="1">
      <alignment horizontal="center" vertical="center"/>
    </xf>
    <xf numFmtId="164" fontId="4" fillId="38" borderId="4" xfId="0" applyNumberFormat="1" applyFont="1" applyFill="1" applyBorder="1" applyAlignment="1">
      <alignment horizontal="center" vertical="center" wrapText="1"/>
    </xf>
    <xf numFmtId="9" fontId="8" fillId="27" borderId="16" xfId="0" applyNumberFormat="1" applyFont="1" applyFill="1" applyBorder="1" applyAlignment="1">
      <alignment horizontal="center" vertical="center"/>
    </xf>
    <xf numFmtId="10" fontId="4" fillId="38" borderId="4" xfId="0" applyNumberFormat="1" applyFont="1" applyFill="1" applyBorder="1" applyAlignment="1">
      <alignment horizontal="center" vertical="center" wrapText="1"/>
    </xf>
    <xf numFmtId="0" fontId="4" fillId="38" borderId="4" xfId="0" applyFont="1" applyFill="1" applyBorder="1" applyAlignment="1">
      <alignment horizontal="center" vertical="center"/>
    </xf>
    <xf numFmtId="9" fontId="4" fillId="10" borderId="4" xfId="0" applyNumberFormat="1" applyFont="1" applyFill="1" applyBorder="1" applyAlignment="1">
      <alignment horizontal="center" vertical="center"/>
    </xf>
    <xf numFmtId="0" fontId="4" fillId="10" borderId="4" xfId="0" applyFont="1" applyFill="1" applyBorder="1" applyAlignment="1">
      <alignment horizontal="center" vertical="center" wrapText="1"/>
    </xf>
    <xf numFmtId="164" fontId="4" fillId="10" borderId="4" xfId="0" applyNumberFormat="1" applyFont="1" applyFill="1" applyBorder="1" applyAlignment="1">
      <alignment horizontal="center" vertical="center"/>
    </xf>
    <xf numFmtId="15" fontId="4" fillId="10" borderId="4" xfId="0" applyNumberFormat="1" applyFont="1" applyFill="1" applyBorder="1" applyAlignment="1">
      <alignment horizontal="center" vertical="center" wrapText="1"/>
    </xf>
    <xf numFmtId="9" fontId="6" fillId="10" borderId="4" xfId="0" applyNumberFormat="1" applyFont="1" applyFill="1" applyBorder="1" applyAlignment="1">
      <alignment horizontal="center" vertical="center" wrapText="1"/>
    </xf>
    <xf numFmtId="9" fontId="9" fillId="10" borderId="4" xfId="0" applyNumberFormat="1" applyFont="1" applyFill="1" applyBorder="1" applyAlignment="1">
      <alignment horizontal="center" vertical="center" wrapText="1"/>
    </xf>
    <xf numFmtId="164" fontId="4" fillId="39" borderId="4" xfId="0" applyNumberFormat="1" applyFont="1" applyFill="1" applyBorder="1" applyAlignment="1">
      <alignment vertical="center"/>
    </xf>
    <xf numFmtId="0" fontId="4" fillId="39" borderId="4" xfId="0" applyFont="1" applyFill="1" applyBorder="1" applyAlignment="1">
      <alignment horizontal="center" vertical="center" wrapText="1"/>
    </xf>
    <xf numFmtId="0" fontId="8" fillId="39" borderId="16" xfId="0" applyFont="1" applyFill="1" applyBorder="1" applyAlignment="1">
      <alignment horizontal="center" vertical="center"/>
    </xf>
    <xf numFmtId="0" fontId="4" fillId="39" borderId="4" xfId="0" applyFont="1" applyFill="1" applyBorder="1" applyAlignment="1">
      <alignment horizontal="center" vertical="center"/>
    </xf>
    <xf numFmtId="164" fontId="4" fillId="39" borderId="4" xfId="0" applyNumberFormat="1" applyFont="1" applyFill="1" applyBorder="1" applyAlignment="1">
      <alignment horizontal="center" vertical="center"/>
    </xf>
    <xf numFmtId="0" fontId="8" fillId="10" borderId="4" xfId="0" applyFont="1" applyFill="1" applyBorder="1" applyAlignment="1">
      <alignment horizontal="center" vertical="center" wrapText="1"/>
    </xf>
    <xf numFmtId="164" fontId="4" fillId="10" borderId="4" xfId="0" applyNumberFormat="1" applyFont="1" applyFill="1" applyBorder="1" applyAlignment="1">
      <alignment horizontal="center" vertical="center" wrapText="1"/>
    </xf>
    <xf numFmtId="10" fontId="4" fillId="10" borderId="4" xfId="0" applyNumberFormat="1" applyFont="1" applyFill="1" applyBorder="1" applyAlignment="1">
      <alignment horizontal="center" vertical="center" wrapText="1"/>
    </xf>
    <xf numFmtId="15" fontId="4" fillId="10" borderId="4" xfId="0" applyNumberFormat="1" applyFont="1" applyFill="1" applyBorder="1" applyAlignment="1">
      <alignment horizontal="center" vertical="center"/>
    </xf>
    <xf numFmtId="0" fontId="4" fillId="18" borderId="4" xfId="0" applyFont="1" applyFill="1" applyBorder="1" applyAlignment="1">
      <alignment horizontal="center" vertical="center" wrapText="1"/>
    </xf>
    <xf numFmtId="0" fontId="8" fillId="18" borderId="4" xfId="0" applyFont="1" applyFill="1" applyBorder="1" applyAlignment="1">
      <alignment horizontal="center" vertical="center" wrapText="1"/>
    </xf>
    <xf numFmtId="164" fontId="4" fillId="18" borderId="4" xfId="0" applyNumberFormat="1" applyFont="1" applyFill="1" applyBorder="1" applyAlignment="1">
      <alignment horizontal="center" vertical="center" wrapText="1"/>
    </xf>
    <xf numFmtId="10" fontId="4" fillId="39" borderId="4" xfId="0" applyNumberFormat="1" applyFont="1" applyFill="1" applyBorder="1" applyAlignment="1">
      <alignment horizontal="center" vertical="center" wrapText="1"/>
    </xf>
    <xf numFmtId="10" fontId="4" fillId="18" borderId="4" xfId="0" applyNumberFormat="1" applyFont="1" applyFill="1" applyBorder="1" applyAlignment="1">
      <alignment horizontal="center" vertical="center" wrapText="1"/>
    </xf>
    <xf numFmtId="0" fontId="4" fillId="18" borderId="4" xfId="0" applyFont="1" applyFill="1" applyBorder="1" applyAlignment="1">
      <alignment horizontal="center" vertical="center"/>
    </xf>
    <xf numFmtId="9" fontId="4" fillId="18" borderId="4" xfId="0" applyNumberFormat="1" applyFont="1" applyFill="1" applyBorder="1" applyAlignment="1">
      <alignment horizontal="center" vertical="center"/>
    </xf>
    <xf numFmtId="164" fontId="4" fillId="18" borderId="4" xfId="0" applyNumberFormat="1" applyFont="1" applyFill="1" applyBorder="1" applyAlignment="1">
      <alignment horizontal="center" vertical="center"/>
    </xf>
    <xf numFmtId="15" fontId="4" fillId="18" borderId="4" xfId="0" applyNumberFormat="1" applyFont="1" applyFill="1" applyBorder="1" applyAlignment="1">
      <alignment horizontal="center" vertical="center" wrapText="1"/>
    </xf>
    <xf numFmtId="9" fontId="6" fillId="18" borderId="4" xfId="0" applyNumberFormat="1" applyFont="1" applyFill="1" applyBorder="1" applyAlignment="1">
      <alignment horizontal="center" vertical="center" wrapText="1"/>
    </xf>
    <xf numFmtId="9" fontId="9" fillId="18" borderId="4" xfId="0" applyNumberFormat="1" applyFont="1" applyFill="1" applyBorder="1" applyAlignment="1">
      <alignment horizontal="center" vertical="center" wrapText="1"/>
    </xf>
    <xf numFmtId="9" fontId="6" fillId="18" borderId="4" xfId="0" applyNumberFormat="1" applyFont="1" applyFill="1" applyBorder="1" applyAlignment="1">
      <alignment horizontal="center" vertical="center"/>
    </xf>
    <xf numFmtId="0" fontId="8" fillId="40" borderId="4" xfId="0" applyFont="1" applyFill="1" applyBorder="1" applyAlignment="1">
      <alignment horizontal="center" vertical="center" wrapText="1"/>
    </xf>
    <xf numFmtId="0" fontId="4" fillId="40" borderId="4" xfId="0" applyFont="1" applyFill="1" applyBorder="1" applyAlignment="1">
      <alignment horizontal="center" vertical="center" wrapText="1"/>
    </xf>
    <xf numFmtId="164" fontId="4" fillId="40" borderId="4" xfId="0" applyNumberFormat="1" applyFont="1" applyFill="1" applyBorder="1" applyAlignment="1">
      <alignment horizontal="center" vertical="center" wrapText="1"/>
    </xf>
    <xf numFmtId="10" fontId="4" fillId="40" borderId="4" xfId="0" applyNumberFormat="1" applyFont="1" applyFill="1" applyBorder="1" applyAlignment="1">
      <alignment horizontal="center" vertical="center" wrapText="1"/>
    </xf>
    <xf numFmtId="164" fontId="4" fillId="40" borderId="4" xfId="0" applyNumberFormat="1" applyFont="1" applyFill="1" applyBorder="1" applyAlignment="1">
      <alignment horizontal="center" vertical="center"/>
    </xf>
    <xf numFmtId="9" fontId="4" fillId="40" borderId="4" xfId="0" applyNumberFormat="1" applyFont="1" applyFill="1" applyBorder="1" applyAlignment="1">
      <alignment horizontal="center" vertical="center"/>
    </xf>
    <xf numFmtId="15" fontId="4" fillId="40" borderId="4" xfId="0" applyNumberFormat="1" applyFont="1" applyFill="1" applyBorder="1" applyAlignment="1">
      <alignment horizontal="center" vertical="center" wrapText="1"/>
    </xf>
    <xf numFmtId="0" fontId="15" fillId="0" borderId="4" xfId="0" applyFont="1" applyBorder="1" applyAlignment="1">
      <alignment horizontal="center" vertical="center" wrapText="1"/>
    </xf>
    <xf numFmtId="9" fontId="8" fillId="0" borderId="4" xfId="0" applyNumberFormat="1" applyFont="1" applyBorder="1" applyAlignment="1">
      <alignment horizontal="center" vertical="center" wrapText="1"/>
    </xf>
    <xf numFmtId="15" fontId="8" fillId="0" borderId="4" xfId="0" applyNumberFormat="1" applyFont="1" applyBorder="1" applyAlignment="1">
      <alignment horizontal="center" vertical="center"/>
    </xf>
    <xf numFmtId="164" fontId="4" fillId="39" borderId="16" xfId="0" applyNumberFormat="1" applyFont="1" applyFill="1" applyBorder="1" applyAlignment="1">
      <alignment vertical="center"/>
    </xf>
    <xf numFmtId="0" fontId="4" fillId="39" borderId="16" xfId="0" applyFont="1" applyFill="1" applyBorder="1" applyAlignment="1">
      <alignment horizontal="center" vertical="center" wrapText="1"/>
    </xf>
    <xf numFmtId="0" fontId="4" fillId="39" borderId="16" xfId="0" applyFont="1" applyFill="1" applyBorder="1" applyAlignment="1">
      <alignment horizontal="center" vertical="center"/>
    </xf>
    <xf numFmtId="164" fontId="4" fillId="39" borderId="16" xfId="0" applyNumberFormat="1" applyFont="1" applyFill="1" applyBorder="1" applyAlignment="1">
      <alignment horizontal="center" vertical="center"/>
    </xf>
    <xf numFmtId="0" fontId="4" fillId="10" borderId="4" xfId="0" applyFont="1" applyFill="1" applyBorder="1" applyAlignment="1">
      <alignment horizontal="center" vertical="center"/>
    </xf>
    <xf numFmtId="0" fontId="4" fillId="10" borderId="4" xfId="0" applyFont="1" applyFill="1" applyBorder="1" applyAlignment="1">
      <alignment vertical="center" wrapText="1"/>
    </xf>
    <xf numFmtId="0" fontId="4" fillId="41" borderId="4" xfId="0" applyFont="1" applyFill="1" applyBorder="1" applyAlignment="1">
      <alignment horizontal="center" vertical="center" wrapText="1"/>
    </xf>
    <xf numFmtId="0" fontId="4" fillId="40" borderId="4" xfId="0" applyFont="1" applyFill="1" applyBorder="1" applyAlignment="1">
      <alignment horizontal="center" vertical="center"/>
    </xf>
    <xf numFmtId="166" fontId="6" fillId="0" borderId="4" xfId="0" applyNumberFormat="1" applyFont="1" applyBorder="1" applyAlignment="1">
      <alignment horizontal="center" vertical="center" wrapText="1"/>
    </xf>
    <xf numFmtId="166" fontId="9" fillId="0" borderId="4" xfId="0" applyNumberFormat="1" applyFont="1" applyBorder="1" applyAlignment="1">
      <alignment horizontal="center" vertical="center" wrapText="1"/>
    </xf>
    <xf numFmtId="15" fontId="4" fillId="19" borderId="16" xfId="0" applyNumberFormat="1" applyFont="1" applyFill="1" applyBorder="1" applyAlignment="1">
      <alignment vertical="center" wrapText="1"/>
    </xf>
    <xf numFmtId="9" fontId="9" fillId="40" borderId="4" xfId="0" applyNumberFormat="1" applyFont="1" applyFill="1" applyBorder="1" applyAlignment="1">
      <alignment horizontal="center" vertical="center" wrapText="1"/>
    </xf>
    <xf numFmtId="9" fontId="6" fillId="19" borderId="4" xfId="0" applyNumberFormat="1" applyFont="1" applyFill="1" applyBorder="1" applyAlignment="1">
      <alignment horizontal="center" vertical="center" wrapText="1"/>
    </xf>
    <xf numFmtId="9" fontId="9" fillId="19" borderId="4" xfId="0" applyNumberFormat="1" applyFont="1" applyFill="1" applyBorder="1" applyAlignment="1">
      <alignment horizontal="center" vertical="center" wrapText="1"/>
    </xf>
    <xf numFmtId="0" fontId="8" fillId="19" borderId="4" xfId="0" applyFont="1" applyFill="1" applyBorder="1" applyAlignment="1">
      <alignment horizontal="center" vertical="center" wrapText="1"/>
    </xf>
    <xf numFmtId="15" fontId="4" fillId="19" borderId="4" xfId="0" applyNumberFormat="1" applyFont="1" applyFill="1" applyBorder="1" applyAlignment="1">
      <alignment horizontal="center" vertical="center" wrapText="1"/>
    </xf>
    <xf numFmtId="15" fontId="4" fillId="38" borderId="4" xfId="0" applyNumberFormat="1" applyFont="1" applyFill="1" applyBorder="1" applyAlignment="1">
      <alignment horizontal="center" vertical="center" wrapText="1"/>
    </xf>
    <xf numFmtId="164" fontId="4" fillId="19" borderId="4" xfId="0" applyNumberFormat="1" applyFont="1" applyFill="1" applyBorder="1" applyAlignment="1">
      <alignment horizontal="center" vertical="center" wrapText="1"/>
    </xf>
    <xf numFmtId="164" fontId="8" fillId="19" borderId="4" xfId="0" applyNumberFormat="1" applyFont="1" applyFill="1" applyBorder="1" applyAlignment="1">
      <alignment horizontal="center" vertical="center" wrapText="1"/>
    </xf>
    <xf numFmtId="9" fontId="9" fillId="38" borderId="4" xfId="0" applyNumberFormat="1" applyFont="1" applyFill="1" applyBorder="1" applyAlignment="1">
      <alignment horizontal="center" vertical="center" wrapText="1"/>
    </xf>
    <xf numFmtId="10" fontId="4" fillId="0" borderId="4" xfId="0" applyNumberFormat="1" applyFont="1" applyBorder="1" applyAlignment="1">
      <alignment horizontal="center" vertical="center"/>
    </xf>
    <xf numFmtId="9" fontId="9" fillId="0" borderId="4" xfId="0" applyNumberFormat="1" applyFont="1" applyBorder="1" applyAlignment="1">
      <alignment horizontal="center" vertical="center"/>
    </xf>
    <xf numFmtId="10" fontId="4" fillId="19" borderId="4" xfId="0" applyNumberFormat="1" applyFont="1" applyFill="1" applyBorder="1" applyAlignment="1">
      <alignment horizontal="center" vertical="center" wrapText="1"/>
    </xf>
    <xf numFmtId="165" fontId="4" fillId="19" borderId="4" xfId="0" applyNumberFormat="1" applyFont="1" applyFill="1" applyBorder="1" applyAlignment="1">
      <alignment horizontal="center" vertical="center" wrapText="1"/>
    </xf>
    <xf numFmtId="0" fontId="8" fillId="42" borderId="4" xfId="0" applyFont="1" applyFill="1" applyBorder="1" applyAlignment="1">
      <alignment horizontal="center" vertical="center" wrapText="1"/>
    </xf>
    <xf numFmtId="0" fontId="4" fillId="42" borderId="4" xfId="0" applyFont="1" applyFill="1" applyBorder="1" applyAlignment="1">
      <alignment horizontal="center" vertical="center" wrapText="1"/>
    </xf>
    <xf numFmtId="164" fontId="4" fillId="42" borderId="4" xfId="0" applyNumberFormat="1" applyFont="1" applyFill="1" applyBorder="1" applyAlignment="1">
      <alignment horizontal="center" vertical="center" wrapText="1"/>
    </xf>
    <xf numFmtId="10" fontId="4" fillId="42" borderId="4" xfId="0" applyNumberFormat="1" applyFont="1" applyFill="1" applyBorder="1" applyAlignment="1">
      <alignment horizontal="center" vertical="center" wrapText="1"/>
    </xf>
    <xf numFmtId="15" fontId="4" fillId="42" borderId="4" xfId="0" applyNumberFormat="1" applyFont="1" applyFill="1" applyBorder="1" applyAlignment="1">
      <alignment horizontal="center" vertical="center" wrapText="1"/>
    </xf>
    <xf numFmtId="9" fontId="9" fillId="42" borderId="4" xfId="0" applyNumberFormat="1" applyFont="1" applyFill="1" applyBorder="1" applyAlignment="1">
      <alignment horizontal="center" vertical="center" wrapText="1"/>
    </xf>
    <xf numFmtId="0" fontId="8" fillId="41" borderId="16" xfId="0" applyFont="1" applyFill="1" applyBorder="1" applyAlignment="1">
      <alignment horizontal="center"/>
    </xf>
    <xf numFmtId="0" fontId="4" fillId="41" borderId="16" xfId="0" applyFont="1" applyFill="1" applyBorder="1" applyAlignment="1">
      <alignment vertical="center" wrapText="1"/>
    </xf>
    <xf numFmtId="165" fontId="8" fillId="0" borderId="4" xfId="0" applyNumberFormat="1" applyFont="1" applyBorder="1" applyAlignment="1">
      <alignment horizontal="center" vertical="center"/>
    </xf>
    <xf numFmtId="0" fontId="8" fillId="43" borderId="4" xfId="0" applyFont="1" applyFill="1" applyBorder="1" applyAlignment="1">
      <alignment horizontal="center" vertical="center" wrapText="1"/>
    </xf>
    <xf numFmtId="0" fontId="8" fillId="43" borderId="4" xfId="0" applyFont="1" applyFill="1" applyBorder="1" applyAlignment="1">
      <alignment horizontal="center" vertical="center"/>
    </xf>
    <xf numFmtId="0" fontId="4" fillId="43" borderId="4" xfId="0" applyFont="1" applyFill="1" applyBorder="1" applyAlignment="1">
      <alignment horizontal="center" vertical="center" wrapText="1"/>
    </xf>
    <xf numFmtId="164" fontId="8" fillId="43" borderId="4" xfId="0" applyNumberFormat="1" applyFont="1" applyFill="1" applyBorder="1" applyAlignment="1">
      <alignment horizontal="center" vertical="center"/>
    </xf>
    <xf numFmtId="9" fontId="6" fillId="43" borderId="4" xfId="0" applyNumberFormat="1" applyFont="1" applyFill="1" applyBorder="1" applyAlignment="1">
      <alignment horizontal="center" vertical="center" wrapText="1"/>
    </xf>
    <xf numFmtId="0" fontId="7" fillId="0" borderId="0" xfId="0" applyFont="1" applyAlignment="1">
      <alignment vertical="center"/>
    </xf>
    <xf numFmtId="0" fontId="8" fillId="43" borderId="16" xfId="0" applyFont="1" applyFill="1" applyBorder="1" applyAlignment="1">
      <alignment horizontal="center" vertical="center" wrapText="1"/>
    </xf>
    <xf numFmtId="0" fontId="8" fillId="43" borderId="16" xfId="0" applyFont="1" applyFill="1" applyBorder="1" applyAlignment="1">
      <alignment horizontal="center" vertical="center"/>
    </xf>
    <xf numFmtId="0" fontId="4" fillId="43" borderId="16" xfId="0" applyFont="1" applyFill="1" applyBorder="1" applyAlignment="1">
      <alignment horizontal="center" vertical="center" wrapText="1"/>
    </xf>
    <xf numFmtId="164" fontId="8" fillId="43" borderId="16" xfId="0" applyNumberFormat="1" applyFont="1" applyFill="1" applyBorder="1" applyAlignment="1">
      <alignment horizontal="center" vertical="center"/>
    </xf>
    <xf numFmtId="9" fontId="4" fillId="43" borderId="16" xfId="0" applyNumberFormat="1" applyFont="1" applyFill="1" applyBorder="1" applyAlignment="1">
      <alignment horizontal="center" vertical="center"/>
    </xf>
    <xf numFmtId="9" fontId="6" fillId="43" borderId="16" xfId="0" applyNumberFormat="1" applyFont="1" applyFill="1" applyBorder="1" applyAlignment="1">
      <alignment horizontal="center" vertical="center" wrapText="1"/>
    </xf>
    <xf numFmtId="15" fontId="4" fillId="42" borderId="4" xfId="0" applyNumberFormat="1" applyFont="1" applyFill="1" applyBorder="1" applyAlignment="1">
      <alignment horizontal="center" vertical="center"/>
    </xf>
    <xf numFmtId="9" fontId="4" fillId="19" borderId="4" xfId="0" applyNumberFormat="1" applyFont="1" applyFill="1" applyBorder="1" applyAlignment="1">
      <alignment horizontal="center" vertical="center"/>
    </xf>
    <xf numFmtId="9" fontId="4" fillId="42" borderId="4" xfId="0" applyNumberFormat="1" applyFont="1" applyFill="1" applyBorder="1" applyAlignment="1">
      <alignment horizontal="center" vertical="center"/>
    </xf>
    <xf numFmtId="164" fontId="4" fillId="42" borderId="4" xfId="0" applyNumberFormat="1" applyFont="1" applyFill="1" applyBorder="1" applyAlignment="1">
      <alignment horizontal="center" vertical="center"/>
    </xf>
    <xf numFmtId="15" fontId="9" fillId="0" borderId="4" xfId="0" applyNumberFormat="1" applyFont="1" applyBorder="1" applyAlignment="1">
      <alignment horizontal="center" vertical="center"/>
    </xf>
    <xf numFmtId="0" fontId="4" fillId="8" borderId="16" xfId="0" applyFont="1" applyFill="1" applyBorder="1" applyAlignment="1">
      <alignment vertical="center" wrapText="1"/>
    </xf>
    <xf numFmtId="15" fontId="4" fillId="8" borderId="16" xfId="0" applyNumberFormat="1" applyFont="1" applyFill="1" applyBorder="1" applyAlignment="1">
      <alignment vertical="center"/>
    </xf>
    <xf numFmtId="15" fontId="4" fillId="8" borderId="16" xfId="0" applyNumberFormat="1" applyFont="1" applyFill="1" applyBorder="1" applyAlignment="1">
      <alignment vertical="center" wrapText="1"/>
    </xf>
    <xf numFmtId="0" fontId="8" fillId="8" borderId="4" xfId="0" applyFont="1" applyFill="1" applyBorder="1" applyAlignment="1">
      <alignment horizontal="center" vertical="center" wrapText="1"/>
    </xf>
    <xf numFmtId="0" fontId="4" fillId="8" borderId="4" xfId="0" applyFont="1" applyFill="1" applyBorder="1" applyAlignment="1">
      <alignment horizontal="center" vertical="center" wrapText="1"/>
    </xf>
    <xf numFmtId="164" fontId="4" fillId="8" borderId="4" xfId="0" applyNumberFormat="1" applyFont="1" applyFill="1" applyBorder="1" applyAlignment="1">
      <alignment horizontal="center" vertical="center" wrapText="1"/>
    </xf>
    <xf numFmtId="10" fontId="4" fillId="8" borderId="4" xfId="0" applyNumberFormat="1" applyFont="1" applyFill="1" applyBorder="1" applyAlignment="1">
      <alignment horizontal="center" vertical="center" wrapText="1"/>
    </xf>
    <xf numFmtId="15" fontId="4" fillId="8" borderId="4" xfId="0" applyNumberFormat="1" applyFont="1" applyFill="1" applyBorder="1" applyAlignment="1">
      <alignment horizontal="center" vertical="center"/>
    </xf>
    <xf numFmtId="9" fontId="4" fillId="8" borderId="4" xfId="0" applyNumberFormat="1" applyFont="1" applyFill="1" applyBorder="1" applyAlignment="1">
      <alignment horizontal="center" vertical="center"/>
    </xf>
    <xf numFmtId="164" fontId="4" fillId="8" borderId="4" xfId="0" applyNumberFormat="1" applyFont="1" applyFill="1" applyBorder="1" applyAlignment="1">
      <alignment horizontal="center" vertical="center"/>
    </xf>
    <xf numFmtId="15" fontId="4" fillId="8" borderId="4" xfId="0" applyNumberFormat="1" applyFont="1" applyFill="1" applyBorder="1" applyAlignment="1">
      <alignment horizontal="center" vertical="center" wrapText="1"/>
    </xf>
    <xf numFmtId="9" fontId="6" fillId="8" borderId="4" xfId="0" applyNumberFormat="1" applyFont="1" applyFill="1" applyBorder="1" applyAlignment="1">
      <alignment horizontal="center" vertical="center" wrapText="1"/>
    </xf>
    <xf numFmtId="9" fontId="9" fillId="8" borderId="4" xfId="0" applyNumberFormat="1" applyFont="1" applyFill="1" applyBorder="1" applyAlignment="1">
      <alignment horizontal="center" vertical="center" wrapText="1"/>
    </xf>
    <xf numFmtId="15" fontId="12" fillId="8" borderId="4" xfId="0" applyNumberFormat="1" applyFont="1" applyFill="1" applyBorder="1" applyAlignment="1">
      <alignment horizontal="center" vertical="center"/>
    </xf>
    <xf numFmtId="9" fontId="12" fillId="8" borderId="4" xfId="0" applyNumberFormat="1" applyFont="1" applyFill="1" applyBorder="1" applyAlignment="1">
      <alignment horizontal="center" vertical="center"/>
    </xf>
    <xf numFmtId="0" fontId="12" fillId="8" borderId="4" xfId="0" applyFont="1" applyFill="1" applyBorder="1" applyAlignment="1">
      <alignment vertical="center" wrapText="1"/>
    </xf>
    <xf numFmtId="164" fontId="12" fillId="8" borderId="4" xfId="0" applyNumberFormat="1" applyFont="1" applyFill="1" applyBorder="1" applyAlignment="1">
      <alignment horizontal="center" vertical="center"/>
    </xf>
    <xf numFmtId="0" fontId="4" fillId="0" borderId="0" xfId="0" applyFont="1" applyAlignment="1">
      <alignment horizontal="center"/>
    </xf>
    <xf numFmtId="164" fontId="8" fillId="0" borderId="0" xfId="0" applyNumberFormat="1" applyFont="1" applyAlignment="1">
      <alignment horizontal="center"/>
    </xf>
    <xf numFmtId="167" fontId="4" fillId="0" borderId="4" xfId="0" applyNumberFormat="1" applyFont="1" applyBorder="1" applyAlignment="1">
      <alignment horizontal="center" vertical="center"/>
    </xf>
    <xf numFmtId="0" fontId="15" fillId="18" borderId="4" xfId="0" applyFont="1" applyFill="1" applyBorder="1" applyAlignment="1">
      <alignment horizontal="center" vertical="center" wrapText="1"/>
    </xf>
    <xf numFmtId="9" fontId="8" fillId="18" borderId="4" xfId="0" applyNumberFormat="1" applyFont="1" applyFill="1" applyBorder="1" applyAlignment="1">
      <alignment horizontal="center" vertical="center" wrapText="1"/>
    </xf>
    <xf numFmtId="15" fontId="8" fillId="18" borderId="4" xfId="0" applyNumberFormat="1" applyFont="1" applyFill="1" applyBorder="1" applyAlignment="1">
      <alignment horizontal="center" vertical="center"/>
    </xf>
    <xf numFmtId="164" fontId="8" fillId="8" borderId="4" xfId="0" applyNumberFormat="1" applyFont="1" applyFill="1" applyBorder="1" applyAlignment="1">
      <alignment horizontal="center" vertical="center" wrapText="1"/>
    </xf>
    <xf numFmtId="0" fontId="4" fillId="8" borderId="4" xfId="0" applyFont="1" applyFill="1" applyBorder="1" applyAlignment="1">
      <alignment horizontal="center" vertical="center"/>
    </xf>
    <xf numFmtId="0" fontId="8" fillId="18" borderId="16" xfId="0" applyFont="1" applyFill="1" applyBorder="1" applyAlignment="1">
      <alignment vertical="center" wrapText="1"/>
    </xf>
    <xf numFmtId="15" fontId="4" fillId="18" borderId="16" xfId="0" applyNumberFormat="1" applyFont="1" applyFill="1" applyBorder="1" applyAlignment="1">
      <alignment vertical="center" wrapText="1"/>
    </xf>
    <xf numFmtId="166" fontId="6" fillId="18" borderId="4" xfId="0" applyNumberFormat="1" applyFont="1" applyFill="1" applyBorder="1" applyAlignment="1">
      <alignment horizontal="center" vertical="center" wrapText="1"/>
    </xf>
    <xf numFmtId="166" fontId="9" fillId="18" borderId="4" xfId="0" applyNumberFormat="1" applyFont="1" applyFill="1" applyBorder="1" applyAlignment="1">
      <alignment horizontal="center" vertical="center" wrapText="1"/>
    </xf>
    <xf numFmtId="0" fontId="4" fillId="21" borderId="16" xfId="0" applyFont="1" applyFill="1" applyBorder="1" applyAlignment="1">
      <alignment vertical="center" wrapText="1"/>
    </xf>
    <xf numFmtId="15" fontId="4" fillId="21" borderId="16" xfId="0" applyNumberFormat="1" applyFont="1" applyFill="1" applyBorder="1" applyAlignment="1">
      <alignment vertical="center" wrapText="1"/>
    </xf>
    <xf numFmtId="10" fontId="4" fillId="18" borderId="4" xfId="0" applyNumberFormat="1" applyFont="1" applyFill="1" applyBorder="1" applyAlignment="1">
      <alignment horizontal="center" vertical="center"/>
    </xf>
    <xf numFmtId="9" fontId="9" fillId="18" borderId="4" xfId="0" applyNumberFormat="1" applyFont="1" applyFill="1" applyBorder="1" applyAlignment="1">
      <alignment horizontal="center" vertical="center"/>
    </xf>
    <xf numFmtId="164" fontId="8" fillId="18" borderId="4" xfId="0" applyNumberFormat="1" applyFont="1" applyFill="1" applyBorder="1" applyAlignment="1">
      <alignment horizontal="center" vertical="center"/>
    </xf>
    <xf numFmtId="15" fontId="4" fillId="18" borderId="4" xfId="0" applyNumberFormat="1" applyFont="1" applyFill="1" applyBorder="1" applyAlignment="1">
      <alignment horizontal="center" vertical="center"/>
    </xf>
    <xf numFmtId="0" fontId="8" fillId="18" borderId="4" xfId="0" applyFont="1" applyFill="1" applyBorder="1" applyAlignment="1">
      <alignment horizontal="center" vertical="center"/>
    </xf>
    <xf numFmtId="0" fontId="4" fillId="0" borderId="4" xfId="0" applyFont="1" applyBorder="1" applyAlignment="1">
      <alignment horizontal="center" vertical="center" shrinkToFit="1"/>
    </xf>
    <xf numFmtId="0" fontId="8" fillId="21" borderId="16" xfId="0" applyFont="1" applyFill="1" applyBorder="1" applyAlignment="1">
      <alignment vertical="center" wrapText="1"/>
    </xf>
    <xf numFmtId="0" fontId="4" fillId="21" borderId="4" xfId="0" applyFont="1" applyFill="1" applyBorder="1" applyAlignment="1">
      <alignment horizontal="center" vertical="center" wrapText="1"/>
    </xf>
    <xf numFmtId="0" fontId="8" fillId="21" borderId="4" xfId="0" applyFont="1" applyFill="1" applyBorder="1" applyAlignment="1">
      <alignment horizontal="center" vertical="center" wrapText="1"/>
    </xf>
    <xf numFmtId="164" fontId="4" fillId="21" borderId="4" xfId="0" applyNumberFormat="1" applyFont="1" applyFill="1" applyBorder="1" applyAlignment="1">
      <alignment horizontal="center" vertical="center" wrapText="1"/>
    </xf>
    <xf numFmtId="10" fontId="4" fillId="21" borderId="4" xfId="0" applyNumberFormat="1" applyFont="1" applyFill="1" applyBorder="1" applyAlignment="1">
      <alignment horizontal="center" vertical="center"/>
    </xf>
    <xf numFmtId="15" fontId="8" fillId="21" borderId="4" xfId="0" applyNumberFormat="1" applyFont="1" applyFill="1" applyBorder="1" applyAlignment="1">
      <alignment horizontal="center" vertical="center"/>
    </xf>
    <xf numFmtId="9" fontId="9" fillId="26" borderId="4" xfId="0" applyNumberFormat="1" applyFont="1" applyFill="1" applyBorder="1" applyAlignment="1">
      <alignment horizontal="center" vertical="center"/>
    </xf>
    <xf numFmtId="9" fontId="9" fillId="21" borderId="4" xfId="0" applyNumberFormat="1" applyFont="1" applyFill="1" applyBorder="1" applyAlignment="1">
      <alignment horizontal="center" vertical="center"/>
    </xf>
    <xf numFmtId="164" fontId="8" fillId="21" borderId="4" xfId="0" applyNumberFormat="1" applyFont="1" applyFill="1" applyBorder="1" applyAlignment="1">
      <alignment horizontal="center" vertical="center"/>
    </xf>
    <xf numFmtId="15" fontId="4" fillId="21" borderId="4" xfId="0" applyNumberFormat="1" applyFont="1" applyFill="1" applyBorder="1" applyAlignment="1">
      <alignment horizontal="center" vertical="center"/>
    </xf>
    <xf numFmtId="0" fontId="8" fillId="21" borderId="4" xfId="0" applyFont="1" applyFill="1" applyBorder="1" applyAlignment="1">
      <alignment horizontal="center" vertical="center"/>
    </xf>
    <xf numFmtId="0" fontId="8" fillId="40" borderId="16" xfId="0" applyFont="1" applyFill="1" applyBorder="1" applyAlignment="1">
      <alignment vertical="center" wrapText="1"/>
    </xf>
    <xf numFmtId="0" fontId="4" fillId="40" borderId="16" xfId="0" applyFont="1" applyFill="1" applyBorder="1" applyAlignment="1">
      <alignment vertical="center" wrapText="1"/>
    </xf>
    <xf numFmtId="164" fontId="4" fillId="40" borderId="16" xfId="0" applyNumberFormat="1" applyFont="1" applyFill="1" applyBorder="1" applyAlignment="1">
      <alignment vertical="center" wrapText="1"/>
    </xf>
    <xf numFmtId="15" fontId="8" fillId="40" borderId="4" xfId="0" applyNumberFormat="1" applyFont="1" applyFill="1" applyBorder="1" applyAlignment="1">
      <alignment horizontal="center" vertical="center"/>
    </xf>
    <xf numFmtId="165" fontId="8" fillId="21" borderId="4" xfId="0" applyNumberFormat="1" applyFont="1" applyFill="1" applyBorder="1" applyAlignment="1">
      <alignment horizontal="center" vertical="center"/>
    </xf>
    <xf numFmtId="9" fontId="4" fillId="21" borderId="4" xfId="0" applyNumberFormat="1" applyFont="1" applyFill="1" applyBorder="1" applyAlignment="1">
      <alignment horizontal="center" vertical="center"/>
    </xf>
    <xf numFmtId="0" fontId="12" fillId="0" borderId="17" xfId="0" applyFont="1" applyBorder="1" applyAlignment="1">
      <alignment vertical="center" wrapText="1"/>
    </xf>
    <xf numFmtId="164" fontId="12" fillId="0" borderId="17" xfId="0" applyNumberFormat="1" applyFont="1" applyBorder="1" applyAlignment="1">
      <alignment vertical="center" wrapText="1"/>
    </xf>
    <xf numFmtId="0" fontId="12" fillId="0" borderId="25" xfId="0" applyFont="1" applyBorder="1" applyAlignment="1">
      <alignment vertical="center" wrapText="1"/>
    </xf>
    <xf numFmtId="164" fontId="12" fillId="0" borderId="25" xfId="0" applyNumberFormat="1" applyFont="1" applyBorder="1" applyAlignment="1">
      <alignment vertical="center" wrapText="1"/>
    </xf>
    <xf numFmtId="164" fontId="8" fillId="40" borderId="4" xfId="0" applyNumberFormat="1" applyFont="1" applyFill="1" applyBorder="1" applyAlignment="1">
      <alignment horizontal="center" vertical="center" wrapText="1"/>
    </xf>
    <xf numFmtId="15" fontId="9" fillId="40" borderId="4" xfId="0" applyNumberFormat="1" applyFont="1" applyFill="1" applyBorder="1" applyAlignment="1">
      <alignment horizontal="center" vertical="center"/>
    </xf>
    <xf numFmtId="0" fontId="4" fillId="21" borderId="4" xfId="0" applyFont="1" applyFill="1" applyBorder="1" applyAlignment="1">
      <alignment horizontal="center" vertical="center"/>
    </xf>
    <xf numFmtId="164" fontId="8" fillId="21" borderId="4" xfId="0" applyNumberFormat="1" applyFont="1" applyFill="1" applyBorder="1" applyAlignment="1">
      <alignment horizontal="center" vertical="center" wrapText="1"/>
    </xf>
    <xf numFmtId="10" fontId="4" fillId="21" borderId="4" xfId="0" applyNumberFormat="1" applyFont="1" applyFill="1" applyBorder="1" applyAlignment="1">
      <alignment horizontal="center" vertical="center" wrapText="1"/>
    </xf>
    <xf numFmtId="15" fontId="9" fillId="21" borderId="4" xfId="0" applyNumberFormat="1" applyFont="1" applyFill="1" applyBorder="1" applyAlignment="1">
      <alignment horizontal="center" vertical="center"/>
    </xf>
    <xf numFmtId="9" fontId="9" fillId="44" borderId="4" xfId="0" applyNumberFormat="1" applyFont="1" applyFill="1" applyBorder="1" applyAlignment="1">
      <alignment horizontal="center" vertical="center"/>
    </xf>
    <xf numFmtId="15" fontId="4" fillId="22" borderId="16" xfId="0" applyNumberFormat="1" applyFont="1" applyFill="1" applyBorder="1" applyAlignment="1">
      <alignment vertical="center" wrapText="1"/>
    </xf>
    <xf numFmtId="0" fontId="4" fillId="22" borderId="16" xfId="0" applyFont="1" applyFill="1" applyBorder="1" applyAlignment="1">
      <alignment vertical="center" wrapText="1"/>
    </xf>
    <xf numFmtId="0" fontId="4" fillId="22" borderId="4" xfId="0" applyFont="1" applyFill="1" applyBorder="1" applyAlignment="1">
      <alignment horizontal="center" vertical="center" wrapText="1"/>
    </xf>
    <xf numFmtId="0" fontId="4" fillId="22" borderId="4" xfId="0" applyFont="1" applyFill="1" applyBorder="1" applyAlignment="1">
      <alignment horizontal="center" vertical="center"/>
    </xf>
    <xf numFmtId="164" fontId="4" fillId="22" borderId="4" xfId="0" applyNumberFormat="1" applyFont="1" applyFill="1" applyBorder="1" applyAlignment="1">
      <alignment horizontal="center" vertical="center" wrapText="1"/>
    </xf>
    <xf numFmtId="10" fontId="4" fillId="22" borderId="4" xfId="0" applyNumberFormat="1" applyFont="1" applyFill="1" applyBorder="1" applyAlignment="1">
      <alignment horizontal="center" vertical="center"/>
    </xf>
    <xf numFmtId="15" fontId="4" fillId="22" borderId="4" xfId="0" applyNumberFormat="1" applyFont="1" applyFill="1" applyBorder="1" applyAlignment="1">
      <alignment horizontal="center" vertical="center"/>
    </xf>
    <xf numFmtId="9" fontId="4" fillId="45" borderId="4" xfId="0" applyNumberFormat="1" applyFont="1" applyFill="1" applyBorder="1" applyAlignment="1">
      <alignment horizontal="center" vertical="center"/>
    </xf>
    <xf numFmtId="0" fontId="4" fillId="45" borderId="4" xfId="0" applyFont="1" applyFill="1" applyBorder="1" applyAlignment="1">
      <alignment horizontal="center" vertical="center" wrapText="1"/>
    </xf>
    <xf numFmtId="164" fontId="4" fillId="45" borderId="4" xfId="0" applyNumberFormat="1" applyFont="1" applyFill="1" applyBorder="1" applyAlignment="1">
      <alignment horizontal="center" vertical="center"/>
    </xf>
    <xf numFmtId="15" fontId="4" fillId="22" borderId="4" xfId="0" applyNumberFormat="1" applyFont="1" applyFill="1" applyBorder="1" applyAlignment="1">
      <alignment horizontal="center" vertical="center" wrapText="1"/>
    </xf>
    <xf numFmtId="9" fontId="6" fillId="22" borderId="4" xfId="0" applyNumberFormat="1" applyFont="1" applyFill="1" applyBorder="1" applyAlignment="1">
      <alignment horizontal="center" vertical="center" wrapText="1"/>
    </xf>
    <xf numFmtId="9" fontId="9" fillId="22" borderId="4" xfId="0" applyNumberFormat="1" applyFont="1" applyFill="1" applyBorder="1" applyAlignment="1">
      <alignment horizontal="center" vertical="center" wrapText="1"/>
    </xf>
    <xf numFmtId="0" fontId="8" fillId="22" borderId="4" xfId="0" applyFont="1" applyFill="1" applyBorder="1" applyAlignment="1">
      <alignment horizontal="center" vertical="center" wrapText="1"/>
    </xf>
    <xf numFmtId="0" fontId="8" fillId="22" borderId="4" xfId="0" applyFont="1" applyFill="1" applyBorder="1" applyAlignment="1">
      <alignment horizontal="center" vertical="center"/>
    </xf>
    <xf numFmtId="9" fontId="4" fillId="22" borderId="4" xfId="0" applyNumberFormat="1" applyFont="1" applyFill="1" applyBorder="1" applyAlignment="1">
      <alignment horizontal="center" vertical="center"/>
    </xf>
    <xf numFmtId="164" fontId="4" fillId="22" borderId="4" xfId="0" applyNumberFormat="1" applyFont="1" applyFill="1" applyBorder="1" applyAlignment="1">
      <alignment horizontal="center" vertical="center"/>
    </xf>
    <xf numFmtId="0" fontId="4" fillId="18" borderId="16" xfId="0" applyFont="1" applyFill="1" applyBorder="1" applyAlignment="1">
      <alignment vertical="center" wrapText="1"/>
    </xf>
    <xf numFmtId="167" fontId="4" fillId="18" borderId="4" xfId="0" applyNumberFormat="1" applyFont="1" applyFill="1" applyBorder="1" applyAlignment="1">
      <alignment horizontal="center" vertical="center"/>
    </xf>
    <xf numFmtId="0" fontId="12" fillId="0" borderId="25" xfId="0" applyFont="1" applyBorder="1"/>
    <xf numFmtId="0" fontId="8" fillId="41" borderId="4" xfId="0" applyFont="1" applyFill="1" applyBorder="1" applyAlignment="1">
      <alignment horizontal="center" vertical="center" wrapText="1"/>
    </xf>
    <xf numFmtId="164" fontId="4" fillId="41" borderId="4" xfId="0" applyNumberFormat="1" applyFont="1" applyFill="1" applyBorder="1" applyAlignment="1">
      <alignment horizontal="center" vertical="center" wrapText="1"/>
    </xf>
    <xf numFmtId="0" fontId="4" fillId="41" borderId="4" xfId="0" applyFont="1" applyFill="1" applyBorder="1" applyAlignment="1">
      <alignment horizontal="center" vertical="center"/>
    </xf>
    <xf numFmtId="15" fontId="4" fillId="41" borderId="4" xfId="0" applyNumberFormat="1" applyFont="1" applyFill="1" applyBorder="1" applyAlignment="1">
      <alignment horizontal="center" vertical="center"/>
    </xf>
    <xf numFmtId="9" fontId="9" fillId="41" borderId="4" xfId="0" applyNumberFormat="1" applyFont="1" applyFill="1" applyBorder="1" applyAlignment="1">
      <alignment horizontal="center" vertical="center" wrapText="1"/>
    </xf>
    <xf numFmtId="15" fontId="4" fillId="41" borderId="4" xfId="0" applyNumberFormat="1" applyFont="1" applyFill="1" applyBorder="1" applyAlignment="1">
      <alignment horizontal="center" vertical="center" wrapText="1"/>
    </xf>
    <xf numFmtId="9" fontId="6" fillId="41" borderId="4" xfId="0" applyNumberFormat="1" applyFont="1" applyFill="1" applyBorder="1" applyAlignment="1">
      <alignment horizontal="center" vertical="center" wrapText="1"/>
    </xf>
    <xf numFmtId="0" fontId="4" fillId="18" borderId="4" xfId="0" applyFont="1" applyFill="1" applyBorder="1" applyAlignment="1">
      <alignment horizontal="center" vertical="center" shrinkToFit="1"/>
    </xf>
    <xf numFmtId="0" fontId="4" fillId="18" borderId="16" xfId="0" applyFont="1" applyFill="1" applyBorder="1" applyAlignment="1">
      <alignment vertical="center" shrinkToFit="1"/>
    </xf>
    <xf numFmtId="9" fontId="6" fillId="26" borderId="4" xfId="0" applyNumberFormat="1" applyFont="1" applyFill="1" applyBorder="1" applyAlignment="1">
      <alignment horizontal="center" vertical="center" wrapText="1"/>
    </xf>
    <xf numFmtId="0" fontId="8" fillId="23" borderId="4" xfId="0" applyFont="1" applyFill="1" applyBorder="1" applyAlignment="1">
      <alignment horizontal="center" vertical="center" wrapText="1"/>
    </xf>
    <xf numFmtId="15" fontId="4" fillId="23" borderId="4" xfId="0" applyNumberFormat="1" applyFont="1" applyFill="1" applyBorder="1" applyAlignment="1">
      <alignment horizontal="center" vertical="center" wrapText="1"/>
    </xf>
    <xf numFmtId="9" fontId="6" fillId="23" borderId="4" xfId="0" applyNumberFormat="1" applyFont="1" applyFill="1" applyBorder="1" applyAlignment="1">
      <alignment horizontal="center" vertical="center" wrapText="1"/>
    </xf>
    <xf numFmtId="9" fontId="9" fillId="23" borderId="4" xfId="0" applyNumberFormat="1" applyFont="1" applyFill="1" applyBorder="1" applyAlignment="1">
      <alignment horizontal="center" vertical="center" wrapText="1"/>
    </xf>
    <xf numFmtId="0" fontId="4" fillId="0" borderId="4" xfId="0" applyFont="1" applyBorder="1" applyAlignment="1">
      <alignment horizontal="center"/>
    </xf>
    <xf numFmtId="0" fontId="4" fillId="23" borderId="16" xfId="0" applyFont="1" applyFill="1" applyBorder="1" applyAlignment="1">
      <alignment vertical="center" wrapText="1"/>
    </xf>
    <xf numFmtId="164" fontId="4" fillId="23" borderId="16" xfId="0" applyNumberFormat="1" applyFont="1" applyFill="1" applyBorder="1" applyAlignment="1">
      <alignment vertical="center"/>
    </xf>
    <xf numFmtId="0" fontId="4" fillId="23" borderId="4" xfId="0" applyFont="1" applyFill="1" applyBorder="1" applyAlignment="1">
      <alignment horizontal="center" vertical="center" wrapText="1"/>
    </xf>
    <xf numFmtId="164" fontId="4" fillId="23" borderId="4" xfId="0" applyNumberFormat="1" applyFont="1" applyFill="1" applyBorder="1" applyAlignment="1">
      <alignment horizontal="center" vertical="center" wrapText="1"/>
    </xf>
    <xf numFmtId="0" fontId="4" fillId="23" borderId="4" xfId="0" applyFont="1" applyFill="1" applyBorder="1" applyAlignment="1">
      <alignment horizontal="center" vertical="center"/>
    </xf>
    <xf numFmtId="15" fontId="4" fillId="23" borderId="4" xfId="0" applyNumberFormat="1" applyFont="1" applyFill="1" applyBorder="1" applyAlignment="1">
      <alignment horizontal="center" vertical="center"/>
    </xf>
    <xf numFmtId="9" fontId="4" fillId="23" borderId="4" xfId="0" applyNumberFormat="1" applyFont="1" applyFill="1" applyBorder="1" applyAlignment="1">
      <alignment horizontal="center" vertical="center"/>
    </xf>
    <xf numFmtId="164" fontId="4" fillId="23" borderId="4" xfId="0" applyNumberFormat="1" applyFont="1" applyFill="1" applyBorder="1" applyAlignment="1">
      <alignment horizontal="center" vertical="center"/>
    </xf>
    <xf numFmtId="9" fontId="4" fillId="0" borderId="4" xfId="0" applyNumberFormat="1" applyFont="1" applyBorder="1" applyAlignment="1">
      <alignment horizontal="center" vertical="center" wrapText="1"/>
    </xf>
    <xf numFmtId="0" fontId="12" fillId="0" borderId="4" xfId="0" applyFont="1" applyBorder="1" applyAlignment="1">
      <alignment vertical="center"/>
    </xf>
    <xf numFmtId="0" fontId="12" fillId="0" borderId="4" xfId="0" applyFont="1" applyBorder="1"/>
    <xf numFmtId="0" fontId="4" fillId="46" borderId="16" xfId="0" applyFont="1" applyFill="1" applyBorder="1" applyAlignment="1">
      <alignment vertical="center"/>
    </xf>
    <xf numFmtId="15" fontId="4" fillId="46" borderId="16" xfId="0" applyNumberFormat="1" applyFont="1" applyFill="1" applyBorder="1" applyAlignment="1">
      <alignment vertical="center" wrapText="1"/>
    </xf>
    <xf numFmtId="0" fontId="8" fillId="46" borderId="4" xfId="0" applyFont="1" applyFill="1" applyBorder="1" applyAlignment="1">
      <alignment horizontal="center" vertical="center" wrapText="1"/>
    </xf>
    <xf numFmtId="0" fontId="4" fillId="46" borderId="4" xfId="0" applyFont="1" applyFill="1" applyBorder="1" applyAlignment="1">
      <alignment horizontal="center" vertical="center" wrapText="1"/>
    </xf>
    <xf numFmtId="164" fontId="4" fillId="46" borderId="4" xfId="0" applyNumberFormat="1" applyFont="1" applyFill="1" applyBorder="1" applyAlignment="1">
      <alignment horizontal="center" vertical="center"/>
    </xf>
    <xf numFmtId="0" fontId="4" fillId="46" borderId="4" xfId="0" applyFont="1" applyFill="1" applyBorder="1" applyAlignment="1">
      <alignment horizontal="center" vertical="center"/>
    </xf>
    <xf numFmtId="15" fontId="4" fillId="46" borderId="4" xfId="0" applyNumberFormat="1" applyFont="1" applyFill="1" applyBorder="1" applyAlignment="1">
      <alignment horizontal="center" vertical="center" wrapText="1"/>
    </xf>
    <xf numFmtId="9" fontId="9" fillId="46" borderId="4" xfId="0" applyNumberFormat="1" applyFont="1" applyFill="1" applyBorder="1" applyAlignment="1">
      <alignment horizontal="center" vertical="center" wrapText="1"/>
    </xf>
    <xf numFmtId="164" fontId="4" fillId="46" borderId="4" xfId="0" applyNumberFormat="1" applyFont="1" applyFill="1" applyBorder="1" applyAlignment="1">
      <alignment horizontal="center" vertical="center" wrapText="1"/>
    </xf>
    <xf numFmtId="10" fontId="4" fillId="46" borderId="4" xfId="0" applyNumberFormat="1" applyFont="1" applyFill="1" applyBorder="1" applyAlignment="1">
      <alignment horizontal="center" vertical="center" wrapText="1"/>
    </xf>
    <xf numFmtId="9" fontId="8" fillId="0" borderId="0" xfId="0" applyNumberFormat="1" applyFont="1" applyAlignment="1">
      <alignment horizontal="center"/>
    </xf>
    <xf numFmtId="0" fontId="4" fillId="9" borderId="16" xfId="0" applyFont="1" applyFill="1" applyBorder="1" applyAlignment="1">
      <alignment vertical="center" wrapText="1"/>
    </xf>
    <xf numFmtId="15" fontId="4" fillId="9" borderId="4" xfId="0" applyNumberFormat="1" applyFont="1" applyFill="1" applyBorder="1" applyAlignment="1">
      <alignment horizontal="center" vertical="center" wrapText="1"/>
    </xf>
    <xf numFmtId="0" fontId="4" fillId="9" borderId="4" xfId="0" applyFont="1" applyFill="1" applyBorder="1" applyAlignment="1">
      <alignment horizontal="center" vertical="center" wrapText="1"/>
    </xf>
    <xf numFmtId="0" fontId="8" fillId="9" borderId="4" xfId="0" applyFont="1" applyFill="1" applyBorder="1" applyAlignment="1">
      <alignment horizontal="center" vertical="center" wrapText="1"/>
    </xf>
    <xf numFmtId="164" fontId="4" fillId="9" borderId="4" xfId="0" applyNumberFormat="1" applyFont="1" applyFill="1" applyBorder="1" applyAlignment="1">
      <alignment horizontal="center" vertical="center" wrapText="1"/>
    </xf>
    <xf numFmtId="10" fontId="4" fillId="9" borderId="4" xfId="0" applyNumberFormat="1" applyFont="1" applyFill="1" applyBorder="1" applyAlignment="1">
      <alignment horizontal="center" vertical="center" wrapText="1"/>
    </xf>
    <xf numFmtId="9" fontId="4" fillId="9" borderId="4" xfId="0" applyNumberFormat="1" applyFont="1" applyFill="1" applyBorder="1" applyAlignment="1">
      <alignment horizontal="center" vertical="center" wrapText="1"/>
    </xf>
    <xf numFmtId="15" fontId="4" fillId="9" borderId="4" xfId="0" applyNumberFormat="1" applyFont="1" applyFill="1" applyBorder="1" applyAlignment="1">
      <alignment horizontal="center" vertical="center"/>
    </xf>
    <xf numFmtId="9" fontId="4" fillId="9" borderId="4" xfId="0" applyNumberFormat="1" applyFont="1" applyFill="1" applyBorder="1" applyAlignment="1">
      <alignment horizontal="center" vertical="center"/>
    </xf>
    <xf numFmtId="9" fontId="6" fillId="47" borderId="4" xfId="0" applyNumberFormat="1" applyFont="1" applyFill="1" applyBorder="1" applyAlignment="1">
      <alignment horizontal="center" vertical="center" wrapText="1"/>
    </xf>
    <xf numFmtId="0" fontId="4" fillId="28" borderId="16" xfId="0" applyFont="1" applyFill="1" applyBorder="1" applyAlignment="1">
      <alignment vertical="center" wrapText="1"/>
    </xf>
    <xf numFmtId="164" fontId="4" fillId="28" borderId="16" xfId="0" applyNumberFormat="1" applyFont="1" applyFill="1" applyBorder="1" applyAlignment="1">
      <alignment vertical="center" wrapText="1"/>
    </xf>
    <xf numFmtId="0" fontId="4" fillId="28" borderId="4" xfId="0" applyFont="1" applyFill="1" applyBorder="1" applyAlignment="1">
      <alignment horizontal="center" vertical="center" wrapText="1"/>
    </xf>
    <xf numFmtId="164" fontId="4" fillId="28" borderId="4" xfId="0" applyNumberFormat="1" applyFont="1" applyFill="1" applyBorder="1" applyAlignment="1">
      <alignment horizontal="center" vertical="center" wrapText="1"/>
    </xf>
    <xf numFmtId="15" fontId="4" fillId="28" borderId="4" xfId="0" applyNumberFormat="1" applyFont="1" applyFill="1" applyBorder="1" applyAlignment="1">
      <alignment horizontal="center" vertical="center"/>
    </xf>
    <xf numFmtId="0" fontId="4" fillId="29" borderId="16" xfId="0" applyFont="1" applyFill="1" applyBorder="1" applyAlignment="1">
      <alignment vertical="center" wrapText="1"/>
    </xf>
    <xf numFmtId="164" fontId="4" fillId="29" borderId="16" xfId="0" applyNumberFormat="1" applyFont="1" applyFill="1" applyBorder="1" applyAlignment="1">
      <alignment vertical="center" wrapText="1"/>
    </xf>
    <xf numFmtId="0" fontId="4" fillId="29" borderId="4" xfId="0" applyFont="1" applyFill="1" applyBorder="1" applyAlignment="1">
      <alignment horizontal="center" vertical="center" wrapText="1"/>
    </xf>
    <xf numFmtId="164" fontId="4" fillId="29" borderId="4" xfId="0" applyNumberFormat="1" applyFont="1" applyFill="1" applyBorder="1" applyAlignment="1">
      <alignment horizontal="center" vertical="center" wrapText="1"/>
    </xf>
    <xf numFmtId="15" fontId="4" fillId="29" borderId="4" xfId="0" applyNumberFormat="1" applyFont="1" applyFill="1" applyBorder="1" applyAlignment="1">
      <alignment horizontal="center" vertical="center"/>
    </xf>
    <xf numFmtId="0" fontId="13" fillId="30" borderId="4" xfId="0" applyFont="1" applyFill="1" applyBorder="1" applyAlignment="1">
      <alignment vertical="center" wrapText="1"/>
    </xf>
    <xf numFmtId="0" fontId="5" fillId="30" borderId="4" xfId="0" applyFont="1" applyFill="1" applyBorder="1" applyAlignment="1">
      <alignment horizontal="left" vertical="center"/>
    </xf>
    <xf numFmtId="0" fontId="4" fillId="30" borderId="4" xfId="0" applyFont="1" applyFill="1" applyBorder="1" applyAlignment="1">
      <alignment horizontal="center" vertical="center" wrapText="1"/>
    </xf>
    <xf numFmtId="0" fontId="7" fillId="30" borderId="4" xfId="0" applyFont="1" applyFill="1" applyBorder="1" applyAlignment="1">
      <alignment vertical="center" wrapText="1"/>
    </xf>
    <xf numFmtId="164" fontId="7" fillId="30" borderId="4" xfId="0" applyNumberFormat="1" applyFont="1" applyFill="1" applyBorder="1"/>
    <xf numFmtId="0" fontId="7" fillId="30" borderId="4" xfId="0" applyFont="1" applyFill="1" applyBorder="1"/>
    <xf numFmtId="0" fontId="7" fillId="30" borderId="20" xfId="0" applyFont="1" applyFill="1" applyBorder="1"/>
    <xf numFmtId="164" fontId="7" fillId="0" borderId="0" xfId="0" applyNumberFormat="1" applyFont="1"/>
    <xf numFmtId="0" fontId="5" fillId="30" borderId="4" xfId="0" applyFont="1" applyFill="1" applyBorder="1" applyAlignment="1">
      <alignment horizontal="left" vertical="center" wrapText="1"/>
    </xf>
    <xf numFmtId="9" fontId="8" fillId="0" borderId="4" xfId="0" applyNumberFormat="1" applyFont="1" applyBorder="1" applyAlignment="1">
      <alignment horizontal="center" vertical="center"/>
    </xf>
    <xf numFmtId="0" fontId="13" fillId="30" borderId="16" xfId="0" applyFont="1" applyFill="1" applyBorder="1" applyAlignment="1">
      <alignment vertical="center" wrapText="1"/>
    </xf>
    <xf numFmtId="0" fontId="5" fillId="30" borderId="16" xfId="0" applyFont="1" applyFill="1" applyBorder="1" applyAlignment="1">
      <alignment horizontal="left" vertical="center"/>
    </xf>
    <xf numFmtId="0" fontId="4" fillId="30" borderId="16" xfId="0" applyFont="1" applyFill="1" applyBorder="1" applyAlignment="1">
      <alignment horizontal="center" vertical="center" wrapText="1"/>
    </xf>
    <xf numFmtId="0" fontId="7" fillId="30" borderId="16" xfId="0" applyFont="1" applyFill="1" applyBorder="1" applyAlignment="1">
      <alignment vertical="center" wrapText="1"/>
    </xf>
    <xf numFmtId="164" fontId="7" fillId="30" borderId="16" xfId="0" applyNumberFormat="1" applyFont="1" applyFill="1" applyBorder="1"/>
    <xf numFmtId="0" fontId="7" fillId="30" borderId="16" xfId="0" applyFont="1" applyFill="1" applyBorder="1"/>
    <xf numFmtId="0" fontId="13" fillId="31" borderId="4" xfId="0" applyFont="1" applyFill="1" applyBorder="1" applyAlignment="1">
      <alignment horizontal="left" vertical="center" wrapText="1"/>
    </xf>
    <xf numFmtId="0" fontId="7" fillId="31" borderId="4" xfId="0" applyFont="1" applyFill="1" applyBorder="1" applyAlignment="1">
      <alignment horizontal="center" vertical="center"/>
    </xf>
    <xf numFmtId="0" fontId="4" fillId="31" borderId="4" xfId="0" applyFont="1" applyFill="1" applyBorder="1" applyAlignment="1">
      <alignment horizontal="center" vertical="center" wrapText="1"/>
    </xf>
    <xf numFmtId="0" fontId="7" fillId="31" borderId="4" xfId="0" applyFont="1" applyFill="1" applyBorder="1" applyAlignment="1">
      <alignment vertical="center" wrapText="1"/>
    </xf>
    <xf numFmtId="164" fontId="7" fillId="31" borderId="4" xfId="0" applyNumberFormat="1" applyFont="1" applyFill="1" applyBorder="1"/>
    <xf numFmtId="0" fontId="7" fillId="31" borderId="4" xfId="0" applyFont="1" applyFill="1" applyBorder="1"/>
    <xf numFmtId="0" fontId="7" fillId="31" borderId="4" xfId="0" applyFont="1" applyFill="1" applyBorder="1" applyAlignment="1">
      <alignment vertical="center"/>
    </xf>
    <xf numFmtId="164" fontId="5" fillId="0" borderId="9" xfId="0" applyNumberFormat="1" applyFont="1" applyBorder="1"/>
    <xf numFmtId="164" fontId="5" fillId="0" borderId="24" xfId="0" applyNumberFormat="1" applyFont="1" applyBorder="1"/>
    <xf numFmtId="0" fontId="8" fillId="0" borderId="4" xfId="0" applyFont="1" applyBorder="1" applyAlignment="1">
      <alignment horizontal="center" wrapText="1"/>
    </xf>
    <xf numFmtId="0" fontId="4" fillId="0" borderId="4" xfId="0" applyFont="1" applyBorder="1" applyAlignment="1">
      <alignment horizontal="center" vertical="top" wrapText="1"/>
    </xf>
    <xf numFmtId="0" fontId="4" fillId="0" borderId="4" xfId="0" applyFont="1" applyBorder="1" applyAlignment="1">
      <alignment horizontal="center" wrapText="1"/>
    </xf>
    <xf numFmtId="168" fontId="8" fillId="0" borderId="4" xfId="0" applyNumberFormat="1" applyFont="1" applyBorder="1" applyAlignment="1">
      <alignment horizontal="center" vertical="center" wrapText="1"/>
    </xf>
    <xf numFmtId="0" fontId="1" fillId="2" borderId="1" xfId="0" applyFont="1" applyFill="1" applyBorder="1" applyAlignment="1">
      <alignment horizontal="center" vertical="center" wrapText="1"/>
    </xf>
    <xf numFmtId="0" fontId="3" fillId="0" borderId="3" xfId="0" applyFont="1" applyBorder="1"/>
    <xf numFmtId="0" fontId="6" fillId="3"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8" fillId="0" borderId="15" xfId="0" applyFont="1" applyBorder="1" applyAlignment="1">
      <alignment horizontal="center" vertical="center" wrapText="1"/>
    </xf>
    <xf numFmtId="0" fontId="3" fillId="0" borderId="17" xfId="0" applyFont="1" applyBorder="1"/>
    <xf numFmtId="0" fontId="3" fillId="0" borderId="25" xfId="0" applyFont="1" applyBorder="1"/>
    <xf numFmtId="0" fontId="4" fillId="0" borderId="15" xfId="0" applyFont="1" applyBorder="1" applyAlignment="1">
      <alignment horizontal="center" vertical="center" wrapText="1"/>
    </xf>
    <xf numFmtId="0" fontId="4" fillId="0" borderId="15" xfId="0" applyFont="1" applyBorder="1" applyAlignment="1">
      <alignment horizontal="center" vertical="center"/>
    </xf>
    <xf numFmtId="167" fontId="4" fillId="0" borderId="15" xfId="0" applyNumberFormat="1" applyFont="1" applyBorder="1" applyAlignment="1">
      <alignment horizontal="center" vertical="center"/>
    </xf>
    <xf numFmtId="0" fontId="6" fillId="10" borderId="1" xfId="0" applyFont="1" applyFill="1" applyBorder="1" applyAlignment="1">
      <alignment horizontal="center" vertical="center"/>
    </xf>
    <xf numFmtId="0" fontId="3" fillId="0" borderId="14" xfId="0" applyFont="1" applyBorder="1"/>
    <xf numFmtId="0" fontId="6" fillId="11" borderId="1" xfId="0" applyFont="1" applyFill="1" applyBorder="1" applyAlignment="1">
      <alignment horizontal="center" vertical="center"/>
    </xf>
    <xf numFmtId="0" fontId="6" fillId="12" borderId="1" xfId="0" applyFont="1" applyFill="1" applyBorder="1" applyAlignment="1">
      <alignment horizontal="center" vertical="center"/>
    </xf>
    <xf numFmtId="0" fontId="6" fillId="13" borderId="1" xfId="0" applyFont="1" applyFill="1" applyBorder="1" applyAlignment="1">
      <alignment horizontal="center" vertical="center"/>
    </xf>
    <xf numFmtId="0" fontId="6" fillId="8" borderId="1" xfId="0" applyFont="1" applyFill="1" applyBorder="1" applyAlignment="1">
      <alignment horizontal="center" vertical="center"/>
    </xf>
    <xf numFmtId="0" fontId="6" fillId="14" borderId="1" xfId="0" applyFont="1" applyFill="1" applyBorder="1" applyAlignment="1">
      <alignment horizontal="center" vertical="center"/>
    </xf>
    <xf numFmtId="0" fontId="6" fillId="4" borderId="5" xfId="0" applyFont="1" applyFill="1" applyBorder="1" applyAlignment="1">
      <alignment horizontal="center" vertical="center" wrapText="1"/>
    </xf>
    <xf numFmtId="0" fontId="3" fillId="0" borderId="6" xfId="0" applyFont="1" applyBorder="1"/>
    <xf numFmtId="0" fontId="3" fillId="0" borderId="7" xfId="0" applyFont="1" applyBorder="1"/>
    <xf numFmtId="0" fontId="3" fillId="0" borderId="8" xfId="0" applyFont="1" applyBorder="1"/>
    <xf numFmtId="0" fontId="0" fillId="0" borderId="0" xfId="0"/>
    <xf numFmtId="0" fontId="3" fillId="0" borderId="9" xfId="0" applyFont="1" applyBorder="1"/>
    <xf numFmtId="0" fontId="3" fillId="0" borderId="11" xfId="0" applyFont="1" applyBorder="1"/>
    <xf numFmtId="0" fontId="3" fillId="0" borderId="12" xfId="0" applyFont="1" applyBorder="1"/>
    <xf numFmtId="0" fontId="3" fillId="0" borderId="13" xfId="0" applyFont="1" applyBorder="1"/>
    <xf numFmtId="0" fontId="4" fillId="0" borderId="5" xfId="0" applyFont="1" applyBorder="1" applyAlignment="1">
      <alignment horizontal="center" vertical="center"/>
    </xf>
    <xf numFmtId="0" fontId="1" fillId="2" borderId="1" xfId="0" applyFont="1" applyFill="1" applyBorder="1" applyAlignment="1">
      <alignment horizontal="center" vertical="center"/>
    </xf>
    <xf numFmtId="0" fontId="1" fillId="5" borderId="1" xfId="0" applyFont="1" applyFill="1" applyBorder="1" applyAlignment="1">
      <alignment horizontal="center" vertical="center"/>
    </xf>
    <xf numFmtId="0" fontId="6" fillId="6" borderId="1" xfId="0" applyFont="1" applyFill="1" applyBorder="1" applyAlignment="1">
      <alignment horizontal="center" vertical="center"/>
    </xf>
    <xf numFmtId="0" fontId="6" fillId="7" borderId="1" xfId="0" applyFont="1" applyFill="1" applyBorder="1" applyAlignment="1">
      <alignment horizontal="center" vertical="center"/>
    </xf>
    <xf numFmtId="164" fontId="4" fillId="0" borderId="15" xfId="0" applyNumberFormat="1" applyFont="1" applyBorder="1" applyAlignment="1">
      <alignment horizontal="center" vertical="center" wrapText="1"/>
    </xf>
    <xf numFmtId="0" fontId="6" fillId="9" borderId="1" xfId="0" applyFont="1" applyFill="1" applyBorder="1" applyAlignment="1">
      <alignment horizontal="center" vertical="center"/>
    </xf>
    <xf numFmtId="15" fontId="4" fillId="0" borderId="15" xfId="0" applyNumberFormat="1" applyFont="1" applyBorder="1" applyAlignment="1">
      <alignment horizontal="center" vertical="center" wrapText="1"/>
    </xf>
    <xf numFmtId="0" fontId="6" fillId="0" borderId="15" xfId="0" applyFont="1" applyBorder="1" applyAlignment="1">
      <alignment horizontal="center" vertical="center" wrapText="1"/>
    </xf>
    <xf numFmtId="164" fontId="4" fillId="0" borderId="15" xfId="0" applyNumberFormat="1" applyFont="1" applyBorder="1" applyAlignment="1">
      <alignment horizontal="center" vertical="center"/>
    </xf>
    <xf numFmtId="0" fontId="8" fillId="0" borderId="15" xfId="0" applyFont="1" applyBorder="1" applyAlignment="1">
      <alignment horizontal="center" vertical="center"/>
    </xf>
    <xf numFmtId="0" fontId="9" fillId="0" borderId="15" xfId="0" applyFont="1" applyBorder="1" applyAlignment="1">
      <alignment horizontal="center" vertical="center" wrapText="1"/>
    </xf>
    <xf numFmtId="164" fontId="8" fillId="0" borderId="15" xfId="0" applyNumberFormat="1" applyFont="1" applyBorder="1" applyAlignment="1">
      <alignment horizontal="center" vertical="center"/>
    </xf>
    <xf numFmtId="0" fontId="4" fillId="0" borderId="15" xfId="0" applyFont="1" applyBorder="1" applyAlignment="1">
      <alignment horizontal="center" vertical="center" shrinkToFit="1"/>
    </xf>
    <xf numFmtId="0" fontId="8" fillId="16" borderId="15" xfId="0" applyFont="1" applyFill="1" applyBorder="1" applyAlignment="1">
      <alignment horizontal="center" vertical="center" wrapText="1"/>
    </xf>
    <xf numFmtId="0" fontId="3" fillId="0" borderId="22" xfId="0" applyFont="1" applyBorder="1"/>
    <xf numFmtId="164" fontId="8" fillId="16" borderId="15" xfId="0" applyNumberFormat="1" applyFont="1" applyFill="1" applyBorder="1" applyAlignment="1">
      <alignment horizontal="center" vertical="center"/>
    </xf>
    <xf numFmtId="0" fontId="4" fillId="16" borderId="15" xfId="0" applyFont="1" applyFill="1" applyBorder="1" applyAlignment="1">
      <alignment horizontal="center" vertical="center" wrapText="1"/>
    </xf>
    <xf numFmtId="0" fontId="8" fillId="27" borderId="15" xfId="0" applyFont="1" applyFill="1" applyBorder="1" applyAlignment="1">
      <alignment horizontal="center" vertical="center" wrapText="1"/>
    </xf>
    <xf numFmtId="0" fontId="8" fillId="27" borderId="15" xfId="0" applyFont="1" applyFill="1" applyBorder="1" applyAlignment="1">
      <alignment horizontal="center" vertical="center"/>
    </xf>
    <xf numFmtId="0" fontId="4" fillId="27" borderId="15" xfId="0" applyFont="1" applyFill="1" applyBorder="1" applyAlignment="1">
      <alignment horizontal="center" vertical="center" wrapText="1"/>
    </xf>
    <xf numFmtId="164" fontId="8" fillId="27" borderId="15" xfId="0" applyNumberFormat="1" applyFont="1" applyFill="1" applyBorder="1" applyAlignment="1">
      <alignment horizontal="center" vertical="center"/>
    </xf>
    <xf numFmtId="9" fontId="8" fillId="27" borderId="15" xfId="0" applyNumberFormat="1" applyFont="1" applyFill="1" applyBorder="1" applyAlignment="1">
      <alignment horizontal="center" vertical="center"/>
    </xf>
    <xf numFmtId="9" fontId="4" fillId="41" borderId="15" xfId="0" applyNumberFormat="1" applyFont="1" applyFill="1" applyBorder="1" applyAlignment="1">
      <alignment horizontal="center" vertical="center"/>
    </xf>
    <xf numFmtId="164" fontId="4" fillId="41" borderId="15" xfId="0" applyNumberFormat="1" applyFont="1" applyFill="1" applyBorder="1" applyAlignment="1">
      <alignment horizontal="center" vertical="center"/>
    </xf>
    <xf numFmtId="0" fontId="4" fillId="41" borderId="15" xfId="0" applyFont="1" applyFill="1" applyBorder="1" applyAlignment="1">
      <alignment horizontal="center" vertical="center"/>
    </xf>
    <xf numFmtId="0" fontId="4" fillId="41" borderId="15" xfId="0" applyFont="1" applyFill="1" applyBorder="1" applyAlignment="1">
      <alignment horizontal="center" vertical="center" wrapText="1"/>
    </xf>
    <xf numFmtId="0" fontId="8" fillId="0" borderId="15" xfId="0" applyFont="1" applyBorder="1" applyAlignment="1">
      <alignment horizontal="center"/>
    </xf>
    <xf numFmtId="0" fontId="8" fillId="25" borderId="15" xfId="0" applyFont="1" applyFill="1" applyBorder="1" applyAlignment="1">
      <alignment horizontal="center" vertical="center" wrapText="1"/>
    </xf>
    <xf numFmtId="164" fontId="8" fillId="25" borderId="15" xfId="0" applyNumberFormat="1" applyFont="1" applyFill="1" applyBorder="1" applyAlignment="1">
      <alignment horizontal="center" vertical="center"/>
    </xf>
    <xf numFmtId="0" fontId="8" fillId="0" borderId="15" xfId="0" applyFont="1" applyBorder="1" applyAlignment="1">
      <alignment horizontal="center" wrapText="1"/>
    </xf>
    <xf numFmtId="0" fontId="8" fillId="43" borderId="15" xfId="0" applyFont="1" applyFill="1" applyBorder="1" applyAlignment="1">
      <alignment horizontal="center" vertical="center" wrapText="1"/>
    </xf>
    <xf numFmtId="164" fontId="8" fillId="43" borderId="15" xfId="0" applyNumberFormat="1" applyFont="1" applyFill="1" applyBorder="1" applyAlignment="1">
      <alignment horizontal="center" vertical="center"/>
    </xf>
    <xf numFmtId="0" fontId="4" fillId="39" borderId="15" xfId="0" applyFont="1" applyFill="1" applyBorder="1" applyAlignment="1">
      <alignment horizontal="center" vertical="center" wrapText="1"/>
    </xf>
    <xf numFmtId="164" fontId="4" fillId="39" borderId="15" xfId="0" applyNumberFormat="1" applyFont="1" applyFill="1" applyBorder="1" applyAlignment="1">
      <alignment horizontal="center" vertical="center"/>
    </xf>
    <xf numFmtId="164" fontId="4" fillId="41" borderId="15" xfId="0" applyNumberFormat="1" applyFont="1" applyFill="1" applyBorder="1" applyAlignment="1">
      <alignment horizontal="center" vertical="center" wrapText="1"/>
    </xf>
    <xf numFmtId="0" fontId="10" fillId="0" borderId="0" xfId="0" applyFont="1" applyAlignment="1">
      <alignment horizontal="center" vertical="center"/>
    </xf>
    <xf numFmtId="0" fontId="3" fillId="0" borderId="18" xfId="0" applyFont="1" applyBorder="1"/>
    <xf numFmtId="0" fontId="11" fillId="0" borderId="0" xfId="0" applyFont="1" applyAlignment="1">
      <alignment horizontal="left" vertical="center"/>
    </xf>
    <xf numFmtId="0" fontId="5" fillId="30" borderId="28" xfId="0" applyFont="1" applyFill="1" applyBorder="1" applyAlignment="1">
      <alignment vertical="center" wrapText="1"/>
    </xf>
    <xf numFmtId="0" fontId="3" fillId="0" borderId="30" xfId="0" applyFont="1" applyBorder="1"/>
    <xf numFmtId="0" fontId="3" fillId="0" borderId="32" xfId="0" applyFont="1" applyBorder="1"/>
    <xf numFmtId="164" fontId="5" fillId="30" borderId="29" xfId="0" applyNumberFormat="1" applyFont="1" applyFill="1" applyBorder="1" applyAlignment="1">
      <alignment horizontal="center" vertical="center"/>
    </xf>
    <xf numFmtId="0" fontId="3" fillId="0" borderId="31" xfId="0" applyFont="1" applyBorder="1"/>
    <xf numFmtId="0" fontId="3" fillId="0" borderId="33" xfId="0" applyFont="1" applyBorder="1"/>
    <xf numFmtId="164" fontId="5" fillId="30" borderId="15" xfId="0" applyNumberFormat="1" applyFont="1" applyFill="1" applyBorder="1" applyAlignment="1">
      <alignment horizontal="center" vertical="center"/>
    </xf>
    <xf numFmtId="0" fontId="7" fillId="31" borderId="15" xfId="0" applyFont="1" applyFill="1" applyBorder="1" applyAlignment="1">
      <alignment horizontal="center" vertical="center" wrapText="1"/>
    </xf>
    <xf numFmtId="164" fontId="5" fillId="31" borderId="15" xfId="0" applyNumberFormat="1" applyFont="1" applyFill="1" applyBorder="1" applyAlignment="1">
      <alignment horizontal="center" vertical="center"/>
    </xf>
    <xf numFmtId="0" fontId="14" fillId="4" borderId="5" xfId="0" applyFont="1" applyFill="1" applyBorder="1" applyAlignment="1">
      <alignment horizontal="center" vertical="center" wrapText="1"/>
    </xf>
    <xf numFmtId="0" fontId="4" fillId="10" borderId="15" xfId="0" applyFont="1" applyFill="1" applyBorder="1" applyAlignment="1">
      <alignment horizontal="center" vertical="center" wrapText="1"/>
    </xf>
    <xf numFmtId="0" fontId="4" fillId="19" borderId="15" xfId="0" applyFont="1" applyFill="1" applyBorder="1" applyAlignment="1">
      <alignment horizontal="center" vertical="center"/>
    </xf>
    <xf numFmtId="0" fontId="4" fillId="8" borderId="15" xfId="0" applyFont="1" applyFill="1" applyBorder="1" applyAlignment="1">
      <alignment horizontal="center" vertical="center"/>
    </xf>
    <xf numFmtId="0" fontId="4" fillId="23" borderId="15" xfId="0" applyFont="1" applyFill="1" applyBorder="1" applyAlignment="1">
      <alignment horizontal="center" vertical="center"/>
    </xf>
    <xf numFmtId="0" fontId="4" fillId="8" borderId="15" xfId="0" applyFont="1" applyFill="1" applyBorder="1" applyAlignment="1">
      <alignment horizontal="center" vertical="center" wrapText="1"/>
    </xf>
    <xf numFmtId="0" fontId="4" fillId="18" borderId="15" xfId="0" applyFont="1" applyFill="1" applyBorder="1" applyAlignment="1">
      <alignment horizontal="center" vertical="center"/>
    </xf>
    <xf numFmtId="167" fontId="4" fillId="18" borderId="15" xfId="0" applyNumberFormat="1" applyFont="1" applyFill="1" applyBorder="1" applyAlignment="1">
      <alignment horizontal="center" vertical="center"/>
    </xf>
    <xf numFmtId="0" fontId="4" fillId="21" borderId="15" xfId="0" applyFont="1" applyFill="1" applyBorder="1" applyAlignment="1">
      <alignment horizontal="center" vertical="center" wrapText="1"/>
    </xf>
    <xf numFmtId="0" fontId="4" fillId="22" borderId="15" xfId="0" applyFont="1" applyFill="1" applyBorder="1" applyAlignment="1">
      <alignment horizontal="center" vertical="center"/>
    </xf>
  </cellXfs>
  <cellStyles count="1">
    <cellStyle name="Normal" xfId="0" builtinId="0"/>
  </cellStyles>
  <dxfs count="63">
    <dxf>
      <font>
        <color theme="0"/>
      </font>
      <fill>
        <patternFill patternType="solid">
          <fgColor rgb="FF008000"/>
          <bgColor rgb="FF008000"/>
        </patternFill>
      </fill>
    </dxf>
    <dxf>
      <font>
        <color theme="1"/>
      </font>
      <fill>
        <patternFill patternType="solid">
          <fgColor rgb="FFFFFF00"/>
          <bgColor rgb="FFFFFF00"/>
        </patternFill>
      </fill>
    </dxf>
    <dxf>
      <font>
        <color theme="0"/>
      </font>
      <fill>
        <patternFill patternType="solid">
          <fgColor rgb="FFFF0000"/>
          <bgColor rgb="FFFF0000"/>
        </patternFill>
      </fill>
    </dxf>
    <dxf>
      <font>
        <color theme="0"/>
      </font>
      <fill>
        <patternFill patternType="solid">
          <fgColor rgb="FF660066"/>
          <bgColor rgb="FF660066"/>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none"/>
      </fill>
    </dxf>
    <dxf>
      <font>
        <color theme="0"/>
      </font>
      <fill>
        <patternFill patternType="solid">
          <fgColor rgb="FF008000"/>
          <bgColor rgb="FF008000"/>
        </patternFill>
      </fill>
    </dxf>
    <dxf>
      <font>
        <color theme="1"/>
      </font>
      <fill>
        <patternFill patternType="solid">
          <fgColor rgb="FFFFFF00"/>
          <bgColor rgb="FFFFFF00"/>
        </patternFill>
      </fill>
    </dxf>
    <dxf>
      <font>
        <color theme="0"/>
      </font>
      <fill>
        <patternFill patternType="solid">
          <fgColor rgb="FFFF0000"/>
          <bgColor rgb="FFFF0000"/>
        </patternFill>
      </fill>
    </dxf>
    <dxf>
      <font>
        <color theme="0"/>
      </font>
      <fill>
        <patternFill patternType="solid">
          <fgColor rgb="FF660066"/>
          <bgColor rgb="FF660066"/>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none"/>
      </fill>
    </dxf>
    <dxf>
      <font>
        <color theme="0"/>
      </font>
      <fill>
        <patternFill patternType="solid">
          <fgColor rgb="FF008000"/>
          <bgColor rgb="FF008000"/>
        </patternFill>
      </fill>
    </dxf>
    <dxf>
      <font>
        <color theme="1"/>
      </font>
      <fill>
        <patternFill patternType="solid">
          <fgColor rgb="FFFFFF00"/>
          <bgColor rgb="FFFFFF00"/>
        </patternFill>
      </fill>
    </dxf>
    <dxf>
      <font>
        <color theme="0"/>
      </font>
      <fill>
        <patternFill patternType="solid">
          <fgColor rgb="FFFF0000"/>
          <bgColor rgb="FFFF0000"/>
        </patternFill>
      </fill>
    </dxf>
    <dxf>
      <font>
        <color theme="0"/>
      </font>
      <fill>
        <patternFill patternType="solid">
          <fgColor rgb="FF660066"/>
          <bgColor rgb="FF660066"/>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none"/>
      </fill>
    </dxf>
    <dxf>
      <font>
        <color theme="0"/>
      </font>
      <fill>
        <patternFill patternType="solid">
          <fgColor rgb="FF008000"/>
          <bgColor rgb="FF008000"/>
        </patternFill>
      </fill>
    </dxf>
    <dxf>
      <font>
        <color theme="1"/>
      </font>
      <fill>
        <patternFill patternType="solid">
          <fgColor rgb="FFFFFF00"/>
          <bgColor rgb="FFFFFF00"/>
        </patternFill>
      </fill>
    </dxf>
    <dxf>
      <font>
        <color theme="0"/>
      </font>
      <fill>
        <patternFill patternType="solid">
          <fgColor rgb="FFFF0000"/>
          <bgColor rgb="FFFF0000"/>
        </patternFill>
      </fill>
    </dxf>
    <dxf>
      <font>
        <color theme="0"/>
      </font>
      <fill>
        <patternFill patternType="solid">
          <fgColor rgb="FF660066"/>
          <bgColor rgb="FF660066"/>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none"/>
      </fill>
    </dxf>
    <dxf>
      <font>
        <color theme="0"/>
      </font>
      <fill>
        <patternFill patternType="solid">
          <fgColor rgb="FF008000"/>
          <bgColor rgb="FF008000"/>
        </patternFill>
      </fill>
    </dxf>
    <dxf>
      <font>
        <color theme="1"/>
      </font>
      <fill>
        <patternFill patternType="solid">
          <fgColor rgb="FFFFFF00"/>
          <bgColor rgb="FFFFFF00"/>
        </patternFill>
      </fill>
    </dxf>
    <dxf>
      <font>
        <color theme="0"/>
      </font>
      <fill>
        <patternFill patternType="solid">
          <fgColor rgb="FFFF0000"/>
          <bgColor rgb="FFFF0000"/>
        </patternFill>
      </fill>
    </dxf>
    <dxf>
      <font>
        <color theme="0"/>
      </font>
      <fill>
        <patternFill patternType="solid">
          <fgColor rgb="FF660066"/>
          <bgColor rgb="FF660066"/>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none"/>
      </fill>
    </dxf>
    <dxf>
      <font>
        <color theme="0"/>
      </font>
      <fill>
        <patternFill patternType="solid">
          <fgColor rgb="FF008000"/>
          <bgColor rgb="FF008000"/>
        </patternFill>
      </fill>
    </dxf>
    <dxf>
      <font>
        <color theme="1"/>
      </font>
      <fill>
        <patternFill patternType="solid">
          <fgColor rgb="FFFFFF00"/>
          <bgColor rgb="FFFFFF00"/>
        </patternFill>
      </fill>
    </dxf>
    <dxf>
      <font>
        <color theme="0"/>
      </font>
      <fill>
        <patternFill patternType="solid">
          <fgColor rgb="FFFF0000"/>
          <bgColor rgb="FFFF0000"/>
        </patternFill>
      </fill>
    </dxf>
    <dxf>
      <font>
        <color theme="0"/>
      </font>
      <fill>
        <patternFill patternType="solid">
          <fgColor rgb="FF660066"/>
          <bgColor rgb="FF660066"/>
        </patternFill>
      </fill>
    </dxf>
    <dxf>
      <fill>
        <patternFill patternType="solid">
          <fgColor rgb="FFFFFF00"/>
          <bgColor rgb="FFFFFF00"/>
        </patternFill>
      </fill>
    </dxf>
    <dxf>
      <fill>
        <patternFill patternType="none"/>
      </fill>
    </dxf>
    <dxf>
      <font>
        <color theme="0"/>
      </font>
      <fill>
        <patternFill patternType="solid">
          <fgColor rgb="FF008000"/>
          <bgColor rgb="FF008000"/>
        </patternFill>
      </fill>
    </dxf>
    <dxf>
      <font>
        <color theme="1"/>
      </font>
      <fill>
        <patternFill patternType="solid">
          <fgColor rgb="FFFFFF00"/>
          <bgColor rgb="FFFFFF00"/>
        </patternFill>
      </fill>
    </dxf>
    <dxf>
      <font>
        <color theme="0"/>
      </font>
      <fill>
        <patternFill patternType="solid">
          <fgColor rgb="FFFF0000"/>
          <bgColor rgb="FFFF0000"/>
        </patternFill>
      </fill>
    </dxf>
    <dxf>
      <font>
        <color theme="0"/>
      </font>
      <fill>
        <patternFill patternType="solid">
          <fgColor rgb="FF660066"/>
          <bgColor rgb="FF660066"/>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none"/>
      </fill>
    </dxf>
    <dxf>
      <font>
        <color theme="0"/>
      </font>
      <fill>
        <patternFill patternType="solid">
          <fgColor rgb="FF008000"/>
          <bgColor rgb="FF008000"/>
        </patternFill>
      </fill>
    </dxf>
    <dxf>
      <font>
        <color theme="1"/>
      </font>
      <fill>
        <patternFill patternType="solid">
          <fgColor rgb="FFFFFF00"/>
          <bgColor rgb="FFFFFF00"/>
        </patternFill>
      </fill>
    </dxf>
    <dxf>
      <font>
        <color theme="0"/>
      </font>
      <fill>
        <patternFill patternType="solid">
          <fgColor rgb="FFFF0000"/>
          <bgColor rgb="FFFF0000"/>
        </patternFill>
      </fill>
    </dxf>
    <dxf>
      <font>
        <color theme="0"/>
      </font>
      <fill>
        <patternFill patternType="solid">
          <fgColor rgb="FF660066"/>
          <bgColor rgb="FF660066"/>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FF0000"/>
          <bgColor rgb="FFFF0000"/>
        </patternFill>
      </fill>
    </dxf>
    <dxf>
      <fill>
        <patternFill patternType="solid">
          <fgColor rgb="FF00B050"/>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1"/></Relationships>
</file>

<file path=xl/_rels/comments2.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1057275</xdr:colOff>
      <xdr:row>1</xdr:row>
      <xdr:rowOff>123825</xdr:rowOff>
    </xdr:from>
    <xdr:ext cx="1847850" cy="93345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12</xdr:col>
      <xdr:colOff>1057275</xdr:colOff>
      <xdr:row>1</xdr:row>
      <xdr:rowOff>123825</xdr:rowOff>
    </xdr:from>
    <xdr:ext cx="1847850" cy="93345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12</xdr:col>
      <xdr:colOff>1057275</xdr:colOff>
      <xdr:row>1</xdr:row>
      <xdr:rowOff>123825</xdr:rowOff>
    </xdr:from>
    <xdr:ext cx="1847850" cy="93345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JOTA%20LOPEZ%20-%20BACK%20UP%20(26042016)\2018\GESTION_DE_LA_MEJORA\MODELO_MEJORA_METROSALUD\0_F_PLAN_DE_MEJORAMIENTO_V5_2603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_Agrupación OM"/>
      <sheetName val="F_Priorización OM"/>
      <sheetName val="Ej. Análisis Causal"/>
      <sheetName val="F_Análisis Causal"/>
      <sheetName val="F_Plan de Mejora y Seguimiento"/>
      <sheetName val="Tablas"/>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2"/>
  <sheetViews>
    <sheetView workbookViewId="0"/>
  </sheetViews>
  <sheetFormatPr baseColWidth="10" defaultColWidth="12.5703125" defaultRowHeight="15" customHeight="1" x14ac:dyDescent="0.2"/>
  <cols>
    <col min="1" max="1" width="64.7109375" customWidth="1"/>
    <col min="2" max="26" width="10.5703125" customWidth="1"/>
  </cols>
  <sheetData>
    <row r="1" spans="1:26" ht="12.75" customHeight="1" x14ac:dyDescent="0.2">
      <c r="A1" s="1" t="s">
        <v>1</v>
      </c>
    </row>
    <row r="2" spans="1:26" ht="12.75" customHeight="1" x14ac:dyDescent="0.25">
      <c r="A2" s="3" t="s">
        <v>2</v>
      </c>
    </row>
    <row r="3" spans="1:26" ht="12.75" customHeight="1" x14ac:dyDescent="0.25">
      <c r="A3" s="3" t="s">
        <v>3</v>
      </c>
    </row>
    <row r="4" spans="1:26" ht="12.75" customHeight="1" x14ac:dyDescent="0.25">
      <c r="A4" s="3" t="s">
        <v>4</v>
      </c>
    </row>
    <row r="5" spans="1:26" ht="12.75" customHeight="1" x14ac:dyDescent="0.25">
      <c r="A5" s="3" t="s">
        <v>6</v>
      </c>
    </row>
    <row r="6" spans="1:26" ht="12.75" customHeight="1" x14ac:dyDescent="0.25">
      <c r="A6" s="3" t="s">
        <v>7</v>
      </c>
    </row>
    <row r="7" spans="1:26" ht="12.75" customHeight="1" x14ac:dyDescent="0.25">
      <c r="A7" s="3" t="s">
        <v>10</v>
      </c>
    </row>
    <row r="8" spans="1:26" ht="12.75" customHeight="1" x14ac:dyDescent="0.25">
      <c r="A8" s="3" t="s">
        <v>11</v>
      </c>
    </row>
    <row r="9" spans="1:26" ht="12.75" customHeight="1" x14ac:dyDescent="0.25">
      <c r="A9" s="3" t="s">
        <v>12</v>
      </c>
    </row>
    <row r="10" spans="1:26" ht="12.75" customHeight="1" x14ac:dyDescent="0.25">
      <c r="A10" s="3" t="s">
        <v>13</v>
      </c>
    </row>
    <row r="11" spans="1:26" ht="12.75" customHeight="1" x14ac:dyDescent="0.25">
      <c r="A11" s="3" t="s">
        <v>16</v>
      </c>
    </row>
    <row r="12" spans="1:26" ht="12.75" customHeight="1" x14ac:dyDescent="0.25">
      <c r="A12" s="3" t="s">
        <v>17</v>
      </c>
    </row>
    <row r="13" spans="1:26" ht="12.75" customHeight="1" x14ac:dyDescent="0.25">
      <c r="A13" s="3" t="s">
        <v>18</v>
      </c>
    </row>
    <row r="14" spans="1:26" ht="12.75" customHeight="1" x14ac:dyDescent="0.25">
      <c r="A14" s="3" t="s">
        <v>19</v>
      </c>
    </row>
    <row r="15" spans="1:26" ht="12.75" customHeight="1" x14ac:dyDescent="0.25">
      <c r="A15" s="3" t="s">
        <v>21</v>
      </c>
      <c r="B15" s="9"/>
      <c r="C15" s="9"/>
      <c r="D15" s="9"/>
      <c r="E15" s="9"/>
      <c r="F15" s="9"/>
      <c r="G15" s="9"/>
      <c r="H15" s="9"/>
      <c r="I15" s="9"/>
      <c r="J15" s="9"/>
      <c r="K15" s="9"/>
      <c r="L15" s="9"/>
      <c r="M15" s="9"/>
      <c r="N15" s="9"/>
      <c r="O15" s="9"/>
      <c r="P15" s="9"/>
      <c r="Q15" s="9"/>
      <c r="R15" s="9"/>
      <c r="S15" s="9"/>
      <c r="T15" s="9"/>
      <c r="U15" s="9"/>
      <c r="V15" s="9"/>
      <c r="W15" s="9"/>
      <c r="X15" s="9"/>
      <c r="Y15" s="9"/>
      <c r="Z15" s="9"/>
    </row>
    <row r="16" spans="1:26" ht="12.75" customHeight="1" x14ac:dyDescent="0.25">
      <c r="A16" s="3" t="s">
        <v>27</v>
      </c>
    </row>
    <row r="17" spans="1:26" ht="12.75" customHeight="1" x14ac:dyDescent="0.25">
      <c r="A17" s="3" t="s">
        <v>28</v>
      </c>
    </row>
    <row r="18" spans="1:26" ht="12.75" customHeight="1" x14ac:dyDescent="0.25">
      <c r="A18" s="3" t="s">
        <v>30</v>
      </c>
    </row>
    <row r="19" spans="1:26" ht="12.75" customHeight="1" x14ac:dyDescent="0.25">
      <c r="A19" s="3" t="s">
        <v>35</v>
      </c>
    </row>
    <row r="20" spans="1:26" ht="12.75" customHeight="1" x14ac:dyDescent="0.25">
      <c r="A20" s="3" t="s">
        <v>36</v>
      </c>
    </row>
    <row r="21" spans="1:26" ht="12.75" customHeight="1" x14ac:dyDescent="0.25">
      <c r="A21" s="3" t="s">
        <v>37</v>
      </c>
    </row>
    <row r="22" spans="1:26" ht="12.75" customHeight="1" x14ac:dyDescent="0.25">
      <c r="A22" s="3" t="s">
        <v>38</v>
      </c>
    </row>
    <row r="23" spans="1:26" ht="12.75" customHeight="1" x14ac:dyDescent="0.25">
      <c r="A23" s="3" t="s">
        <v>41</v>
      </c>
    </row>
    <row r="24" spans="1:26" ht="12.75" customHeight="1" x14ac:dyDescent="0.25">
      <c r="A24" s="3" t="s">
        <v>43</v>
      </c>
    </row>
    <row r="25" spans="1:26" ht="12.75" customHeight="1" x14ac:dyDescent="0.25">
      <c r="A25" s="3" t="s">
        <v>44</v>
      </c>
    </row>
    <row r="26" spans="1:26" ht="12.75" customHeight="1" x14ac:dyDescent="0.25">
      <c r="A26" s="3" t="s">
        <v>46</v>
      </c>
    </row>
    <row r="27" spans="1:26" ht="12.75" customHeight="1" x14ac:dyDescent="0.25">
      <c r="A27" s="3" t="s">
        <v>48</v>
      </c>
    </row>
    <row r="28" spans="1:26" ht="12.75" customHeight="1" x14ac:dyDescent="0.25">
      <c r="A28" s="3" t="s">
        <v>49</v>
      </c>
    </row>
    <row r="29" spans="1:26" ht="12.75" customHeight="1" x14ac:dyDescent="0.25">
      <c r="A29" s="3" t="s">
        <v>50</v>
      </c>
    </row>
    <row r="30" spans="1:26" ht="12.75" customHeight="1" x14ac:dyDescent="0.25">
      <c r="A30" s="3" t="s">
        <v>53</v>
      </c>
    </row>
    <row r="31" spans="1:26" ht="12.75" customHeight="1" x14ac:dyDescent="0.25">
      <c r="A31" s="3" t="s">
        <v>55</v>
      </c>
    </row>
    <row r="32" spans="1:26" ht="12.75" customHeight="1" x14ac:dyDescent="0.25">
      <c r="A32" s="3" t="s">
        <v>56</v>
      </c>
      <c r="B32" s="9"/>
      <c r="C32" s="9"/>
      <c r="D32" s="9"/>
      <c r="E32" s="9"/>
      <c r="F32" s="9"/>
      <c r="G32" s="9"/>
      <c r="H32" s="9"/>
      <c r="I32" s="9"/>
      <c r="J32" s="9"/>
      <c r="K32" s="9"/>
      <c r="L32" s="9"/>
      <c r="M32" s="9"/>
      <c r="N32" s="9"/>
      <c r="O32" s="9"/>
      <c r="P32" s="9"/>
      <c r="Q32" s="9"/>
      <c r="R32" s="9"/>
      <c r="S32" s="9"/>
      <c r="T32" s="9"/>
      <c r="U32" s="9"/>
      <c r="V32" s="9"/>
      <c r="W32" s="9"/>
      <c r="X32" s="9"/>
      <c r="Y32" s="9"/>
      <c r="Z32" s="9"/>
    </row>
    <row r="33" spans="1:1" ht="12.75" customHeight="1" x14ac:dyDescent="0.25">
      <c r="A33" s="3" t="s">
        <v>62</v>
      </c>
    </row>
    <row r="34" spans="1:1" ht="12.75" customHeight="1" x14ac:dyDescent="0.25">
      <c r="A34" s="3" t="s">
        <v>63</v>
      </c>
    </row>
    <row r="35" spans="1:1" ht="12.75" customHeight="1" x14ac:dyDescent="0.25">
      <c r="A35" s="3" t="s">
        <v>66</v>
      </c>
    </row>
    <row r="36" spans="1:1" ht="12.75" customHeight="1" x14ac:dyDescent="0.25">
      <c r="A36" s="3" t="s">
        <v>67</v>
      </c>
    </row>
    <row r="37" spans="1:1" ht="12.75" customHeight="1" x14ac:dyDescent="0.25">
      <c r="A37" s="3" t="s">
        <v>68</v>
      </c>
    </row>
    <row r="38" spans="1:1" ht="12.75" customHeight="1" x14ac:dyDescent="0.25">
      <c r="A38" s="3" t="s">
        <v>70</v>
      </c>
    </row>
    <row r="39" spans="1:1" ht="12.75" customHeight="1" x14ac:dyDescent="0.25">
      <c r="A39" s="3" t="s">
        <v>73</v>
      </c>
    </row>
    <row r="40" spans="1:1" ht="12.75" customHeight="1" x14ac:dyDescent="0.25">
      <c r="A40" s="3" t="s">
        <v>74</v>
      </c>
    </row>
    <row r="41" spans="1:1" ht="12.75" customHeight="1" x14ac:dyDescent="0.25">
      <c r="A41" s="3" t="s">
        <v>76</v>
      </c>
    </row>
    <row r="42" spans="1:1" ht="12.75" customHeight="1" x14ac:dyDescent="0.25">
      <c r="A42" s="3" t="s">
        <v>77</v>
      </c>
    </row>
    <row r="43" spans="1:1" ht="12.75" customHeight="1" x14ac:dyDescent="0.25">
      <c r="A43" s="3" t="s">
        <v>79</v>
      </c>
    </row>
    <row r="44" spans="1:1" ht="12.75" customHeight="1" x14ac:dyDescent="0.25">
      <c r="A44" s="3" t="s">
        <v>84</v>
      </c>
    </row>
    <row r="45" spans="1:1" ht="12.75" customHeight="1" x14ac:dyDescent="0.25">
      <c r="A45" s="3" t="s">
        <v>87</v>
      </c>
    </row>
    <row r="46" spans="1:1" ht="12.75" customHeight="1" x14ac:dyDescent="0.25">
      <c r="A46" s="3" t="s">
        <v>90</v>
      </c>
    </row>
    <row r="47" spans="1:1" ht="12.75" customHeight="1" x14ac:dyDescent="0.25">
      <c r="A47" s="3" t="s">
        <v>92</v>
      </c>
    </row>
    <row r="48" spans="1:1" ht="12.75" customHeight="1" x14ac:dyDescent="0.25">
      <c r="A48" s="3" t="s">
        <v>93</v>
      </c>
    </row>
    <row r="49" spans="1:1" ht="12.75" customHeight="1" x14ac:dyDescent="0.25">
      <c r="A49" s="3" t="s">
        <v>96</v>
      </c>
    </row>
    <row r="50" spans="1:1" ht="12.75" customHeight="1" x14ac:dyDescent="0.25">
      <c r="A50" s="3" t="s">
        <v>98</v>
      </c>
    </row>
    <row r="51" spans="1:1" ht="12.75" customHeight="1" x14ac:dyDescent="0.2"/>
    <row r="52" spans="1:1" ht="12.75" customHeight="1" x14ac:dyDescent="0.2"/>
    <row r="53" spans="1:1" ht="12.75" customHeight="1" x14ac:dyDescent="0.2"/>
    <row r="54" spans="1:1" ht="12.75" customHeight="1" x14ac:dyDescent="0.2"/>
    <row r="55" spans="1:1" ht="12.75" customHeight="1" x14ac:dyDescent="0.2"/>
    <row r="56" spans="1:1" ht="12.75" customHeight="1" x14ac:dyDescent="0.2"/>
    <row r="57" spans="1:1" ht="12.75" customHeight="1" x14ac:dyDescent="0.2"/>
    <row r="58" spans="1:1" ht="12.75" customHeight="1" x14ac:dyDescent="0.2"/>
    <row r="59" spans="1:1" ht="12.75" customHeight="1" x14ac:dyDescent="0.2"/>
    <row r="60" spans="1:1" ht="12.75" customHeight="1" x14ac:dyDescent="0.2"/>
    <row r="61" spans="1:1" ht="12.75" customHeight="1" x14ac:dyDescent="0.2"/>
    <row r="62" spans="1:1" ht="12.75" customHeight="1" x14ac:dyDescent="0.2"/>
    <row r="63" spans="1:1" ht="12.75" customHeight="1" x14ac:dyDescent="0.2"/>
    <row r="64" spans="1:1"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00080"/>
  </sheetPr>
  <dimension ref="A1:Z1000"/>
  <sheetViews>
    <sheetView showGridLines="0" tabSelected="1" workbookViewId="0">
      <selection sqref="A1:B1"/>
    </sheetView>
  </sheetViews>
  <sheetFormatPr baseColWidth="10" defaultColWidth="12.5703125" defaultRowHeight="15" customHeight="1" x14ac:dyDescent="0.2"/>
  <cols>
    <col min="1" max="1" width="50.7109375" customWidth="1"/>
    <col min="2" max="2" width="67.28515625" customWidth="1"/>
    <col min="3" max="6" width="11.42578125" customWidth="1"/>
    <col min="7" max="22" width="10.5703125" customWidth="1"/>
  </cols>
  <sheetData>
    <row r="1" spans="1:26" ht="24" customHeight="1" x14ac:dyDescent="0.2">
      <c r="A1" s="445" t="s">
        <v>0</v>
      </c>
      <c r="B1" s="446"/>
      <c r="C1" s="2"/>
      <c r="D1" s="2"/>
      <c r="E1" s="2"/>
      <c r="F1" s="2"/>
      <c r="G1" s="2"/>
      <c r="H1" s="2"/>
      <c r="I1" s="2"/>
      <c r="J1" s="2"/>
      <c r="K1" s="2"/>
      <c r="L1" s="2"/>
      <c r="M1" s="2"/>
      <c r="N1" s="2"/>
      <c r="O1" s="2"/>
      <c r="P1" s="2"/>
      <c r="Q1" s="2"/>
      <c r="R1" s="2"/>
      <c r="S1" s="2"/>
      <c r="T1" s="2"/>
      <c r="U1" s="2"/>
      <c r="V1" s="2"/>
      <c r="W1" s="2"/>
      <c r="X1" s="2"/>
      <c r="Y1" s="2"/>
      <c r="Z1" s="2"/>
    </row>
    <row r="2" spans="1:26" ht="14.25" x14ac:dyDescent="0.2">
      <c r="A2" s="447" t="s">
        <v>5</v>
      </c>
      <c r="B2" s="446"/>
      <c r="C2" s="2"/>
      <c r="D2" s="2"/>
      <c r="E2" s="2"/>
      <c r="F2" s="2"/>
      <c r="G2" s="2"/>
      <c r="H2" s="2"/>
      <c r="I2" s="2"/>
      <c r="J2" s="2"/>
      <c r="K2" s="2"/>
      <c r="L2" s="2"/>
      <c r="M2" s="2"/>
      <c r="N2" s="2"/>
      <c r="O2" s="2"/>
      <c r="P2" s="2"/>
      <c r="Q2" s="2"/>
      <c r="R2" s="2"/>
      <c r="S2" s="2"/>
      <c r="T2" s="2"/>
      <c r="U2" s="2"/>
      <c r="V2" s="2"/>
      <c r="W2" s="2"/>
      <c r="X2" s="2"/>
      <c r="Y2" s="2"/>
      <c r="Z2" s="2"/>
    </row>
    <row r="3" spans="1:26" ht="28.5" x14ac:dyDescent="0.2">
      <c r="A3" s="5" t="s">
        <v>8</v>
      </c>
      <c r="B3" s="6" t="s">
        <v>9</v>
      </c>
      <c r="C3" s="2"/>
      <c r="D3" s="2"/>
      <c r="E3" s="2"/>
      <c r="F3" s="2"/>
      <c r="G3" s="2"/>
      <c r="H3" s="2"/>
      <c r="I3" s="2"/>
      <c r="J3" s="2"/>
      <c r="K3" s="2"/>
      <c r="L3" s="2"/>
      <c r="M3" s="2"/>
      <c r="N3" s="2"/>
      <c r="O3" s="2"/>
      <c r="P3" s="2"/>
      <c r="Q3" s="2"/>
      <c r="R3" s="2"/>
      <c r="S3" s="2"/>
      <c r="T3" s="2"/>
      <c r="U3" s="2"/>
      <c r="V3" s="2"/>
      <c r="W3" s="2"/>
      <c r="X3" s="2"/>
      <c r="Y3" s="2"/>
      <c r="Z3" s="2"/>
    </row>
    <row r="4" spans="1:26" ht="28.5" x14ac:dyDescent="0.2">
      <c r="A4" s="5" t="s">
        <v>14</v>
      </c>
      <c r="B4" s="6" t="s">
        <v>15</v>
      </c>
      <c r="C4" s="2"/>
      <c r="D4" s="2"/>
      <c r="E4" s="2"/>
      <c r="F4" s="2"/>
      <c r="G4" s="2"/>
      <c r="H4" s="2"/>
      <c r="I4" s="2"/>
      <c r="J4" s="2"/>
      <c r="K4" s="2"/>
      <c r="L4" s="2"/>
      <c r="M4" s="2"/>
      <c r="N4" s="2"/>
      <c r="O4" s="2"/>
      <c r="P4" s="2"/>
      <c r="Q4" s="2"/>
      <c r="R4" s="2"/>
      <c r="S4" s="2"/>
      <c r="T4" s="2"/>
      <c r="U4" s="2"/>
      <c r="V4" s="2"/>
      <c r="W4" s="2"/>
      <c r="X4" s="2"/>
      <c r="Y4" s="2"/>
      <c r="Z4" s="2"/>
    </row>
    <row r="5" spans="1:26" ht="28.5" x14ac:dyDescent="0.2">
      <c r="A5" s="5" t="s">
        <v>20</v>
      </c>
      <c r="B5" s="6" t="s">
        <v>22</v>
      </c>
      <c r="C5" s="2"/>
      <c r="D5" s="2"/>
      <c r="E5" s="2"/>
      <c r="F5" s="2"/>
      <c r="G5" s="2"/>
      <c r="H5" s="2"/>
      <c r="I5" s="2"/>
      <c r="J5" s="2"/>
      <c r="K5" s="2"/>
      <c r="L5" s="2"/>
      <c r="M5" s="2"/>
      <c r="N5" s="2"/>
      <c r="O5" s="2"/>
      <c r="P5" s="2"/>
      <c r="Q5" s="2"/>
      <c r="R5" s="2"/>
      <c r="S5" s="2"/>
      <c r="T5" s="2"/>
      <c r="U5" s="2"/>
      <c r="V5" s="2"/>
      <c r="W5" s="2"/>
      <c r="X5" s="2"/>
      <c r="Y5" s="2"/>
      <c r="Z5" s="2"/>
    </row>
    <row r="6" spans="1:26" ht="14.25" x14ac:dyDescent="0.2">
      <c r="A6" s="5" t="s">
        <v>23</v>
      </c>
      <c r="B6" s="6" t="s">
        <v>24</v>
      </c>
      <c r="C6" s="2"/>
      <c r="D6" s="2"/>
      <c r="E6" s="2"/>
      <c r="F6" s="2"/>
      <c r="G6" s="2"/>
      <c r="H6" s="2"/>
      <c r="I6" s="2"/>
      <c r="J6" s="2"/>
      <c r="K6" s="2"/>
      <c r="L6" s="2"/>
      <c r="M6" s="2"/>
      <c r="N6" s="2"/>
      <c r="O6" s="2"/>
      <c r="P6" s="2"/>
      <c r="Q6" s="2"/>
      <c r="R6" s="2"/>
      <c r="S6" s="2"/>
      <c r="T6" s="2"/>
      <c r="U6" s="2"/>
      <c r="V6" s="2"/>
      <c r="W6" s="2"/>
      <c r="X6" s="2"/>
      <c r="Y6" s="2"/>
      <c r="Z6" s="2"/>
    </row>
    <row r="7" spans="1:26" ht="42.75" x14ac:dyDescent="0.2">
      <c r="A7" s="5" t="s">
        <v>25</v>
      </c>
      <c r="B7" s="6" t="s">
        <v>26</v>
      </c>
      <c r="C7" s="2"/>
      <c r="D7" s="2"/>
      <c r="E7" s="2"/>
      <c r="F7" s="2"/>
      <c r="G7" s="2"/>
      <c r="H7" s="2"/>
      <c r="I7" s="2"/>
      <c r="J7" s="2"/>
      <c r="K7" s="2"/>
      <c r="L7" s="2"/>
      <c r="M7" s="2"/>
      <c r="N7" s="2"/>
      <c r="O7" s="2"/>
      <c r="P7" s="2"/>
      <c r="Q7" s="2"/>
      <c r="R7" s="2"/>
      <c r="S7" s="2"/>
      <c r="T7" s="2"/>
      <c r="U7" s="2"/>
      <c r="V7" s="2"/>
      <c r="W7" s="2"/>
      <c r="X7" s="2"/>
      <c r="Y7" s="2"/>
      <c r="Z7" s="2"/>
    </row>
    <row r="8" spans="1:26" ht="57" x14ac:dyDescent="0.2">
      <c r="A8" s="5" t="s">
        <v>32</v>
      </c>
      <c r="B8" s="6" t="s">
        <v>34</v>
      </c>
      <c r="C8" s="2"/>
      <c r="D8" s="2"/>
      <c r="E8" s="2"/>
      <c r="F8" s="2"/>
      <c r="G8" s="2"/>
      <c r="H8" s="2"/>
      <c r="I8" s="2"/>
      <c r="J8" s="2"/>
      <c r="K8" s="2"/>
      <c r="L8" s="2"/>
      <c r="M8" s="2"/>
      <c r="N8" s="2"/>
      <c r="O8" s="2"/>
      <c r="P8" s="2"/>
      <c r="Q8" s="2"/>
      <c r="R8" s="2"/>
      <c r="S8" s="2"/>
      <c r="T8" s="2"/>
      <c r="U8" s="2"/>
      <c r="V8" s="2"/>
      <c r="W8" s="2"/>
      <c r="X8" s="2"/>
      <c r="Y8" s="2"/>
      <c r="Z8" s="2"/>
    </row>
    <row r="9" spans="1:26" ht="28.5" x14ac:dyDescent="0.2">
      <c r="A9" s="5" t="s">
        <v>40</v>
      </c>
      <c r="B9" s="6" t="s">
        <v>42</v>
      </c>
      <c r="C9" s="2"/>
      <c r="D9" s="2"/>
      <c r="E9" s="2"/>
      <c r="F9" s="2"/>
      <c r="G9" s="2"/>
      <c r="H9" s="2"/>
      <c r="I9" s="2"/>
      <c r="J9" s="2"/>
      <c r="K9" s="2"/>
      <c r="L9" s="2"/>
      <c r="M9" s="2"/>
      <c r="N9" s="2"/>
      <c r="O9" s="2"/>
      <c r="P9" s="2"/>
      <c r="Q9" s="2"/>
      <c r="R9" s="2"/>
      <c r="S9" s="2"/>
      <c r="T9" s="2"/>
      <c r="U9" s="2"/>
      <c r="V9" s="2"/>
      <c r="W9" s="2"/>
      <c r="X9" s="2"/>
      <c r="Y9" s="2"/>
      <c r="Z9" s="2"/>
    </row>
    <row r="10" spans="1:26" ht="28.5" x14ac:dyDescent="0.2">
      <c r="A10" s="5" t="s">
        <v>45</v>
      </c>
      <c r="B10" s="6" t="s">
        <v>47</v>
      </c>
      <c r="C10" s="2"/>
      <c r="D10" s="2"/>
      <c r="E10" s="2"/>
      <c r="F10" s="2"/>
      <c r="G10" s="2"/>
      <c r="H10" s="2"/>
      <c r="I10" s="2"/>
      <c r="J10" s="2"/>
      <c r="K10" s="2"/>
      <c r="L10" s="2"/>
      <c r="M10" s="2"/>
      <c r="N10" s="2"/>
      <c r="O10" s="2"/>
      <c r="P10" s="2"/>
      <c r="Q10" s="2"/>
      <c r="R10" s="2"/>
      <c r="S10" s="2"/>
      <c r="T10" s="2"/>
      <c r="U10" s="2"/>
      <c r="V10" s="2"/>
      <c r="W10" s="2"/>
      <c r="X10" s="2"/>
      <c r="Y10" s="2"/>
      <c r="Z10" s="2"/>
    </row>
    <row r="11" spans="1:26" ht="99.75" x14ac:dyDescent="0.2">
      <c r="A11" s="5" t="s">
        <v>51</v>
      </c>
      <c r="B11" s="6" t="s">
        <v>52</v>
      </c>
      <c r="C11" s="2"/>
      <c r="D11" s="2"/>
      <c r="E11" s="2"/>
      <c r="F11" s="2"/>
      <c r="G11" s="2"/>
      <c r="H11" s="2"/>
      <c r="I11" s="2"/>
      <c r="J11" s="2"/>
      <c r="K11" s="2"/>
      <c r="L11" s="2"/>
      <c r="M11" s="2"/>
      <c r="N11" s="2"/>
      <c r="O11" s="2"/>
      <c r="P11" s="2"/>
      <c r="Q11" s="2"/>
      <c r="R11" s="2"/>
      <c r="S11" s="2"/>
      <c r="T11" s="2"/>
      <c r="U11" s="2"/>
      <c r="V11" s="2"/>
      <c r="W11" s="2"/>
      <c r="X11" s="2"/>
      <c r="Y11" s="2"/>
      <c r="Z11" s="2"/>
    </row>
    <row r="12" spans="1:26" ht="85.5" x14ac:dyDescent="0.2">
      <c r="A12" s="5" t="s">
        <v>57</v>
      </c>
      <c r="B12" s="6" t="s">
        <v>58</v>
      </c>
      <c r="C12" s="2"/>
      <c r="D12" s="2"/>
      <c r="E12" s="2"/>
      <c r="F12" s="2"/>
      <c r="G12" s="2"/>
      <c r="H12" s="2"/>
      <c r="I12" s="2"/>
      <c r="J12" s="2"/>
      <c r="K12" s="2"/>
      <c r="L12" s="2"/>
      <c r="M12" s="2"/>
      <c r="N12" s="2"/>
      <c r="O12" s="2"/>
      <c r="P12" s="2"/>
      <c r="Q12" s="2"/>
      <c r="R12" s="2"/>
      <c r="S12" s="2"/>
      <c r="T12" s="2"/>
      <c r="U12" s="2"/>
      <c r="V12" s="2"/>
      <c r="W12" s="2"/>
      <c r="X12" s="2"/>
      <c r="Y12" s="2"/>
      <c r="Z12" s="2"/>
    </row>
    <row r="13" spans="1:26" ht="99.75" x14ac:dyDescent="0.2">
      <c r="A13" s="5" t="s">
        <v>60</v>
      </c>
      <c r="B13" s="6" t="s">
        <v>61</v>
      </c>
      <c r="C13" s="2"/>
      <c r="D13" s="2"/>
      <c r="E13" s="2"/>
      <c r="F13" s="2"/>
      <c r="G13" s="2"/>
      <c r="H13" s="2"/>
      <c r="I13" s="2"/>
      <c r="J13" s="2"/>
      <c r="K13" s="2"/>
      <c r="L13" s="2"/>
      <c r="M13" s="2"/>
      <c r="N13" s="2"/>
      <c r="O13" s="2"/>
      <c r="P13" s="2"/>
      <c r="Q13" s="2"/>
      <c r="R13" s="2"/>
      <c r="S13" s="2"/>
      <c r="T13" s="2"/>
      <c r="U13" s="2"/>
      <c r="V13" s="2"/>
      <c r="W13" s="2"/>
      <c r="X13" s="2"/>
      <c r="Y13" s="2"/>
      <c r="Z13" s="2"/>
    </row>
    <row r="14" spans="1:26" ht="27" x14ac:dyDescent="0.2">
      <c r="A14" s="5" t="s">
        <v>64</v>
      </c>
      <c r="B14" s="6" t="s">
        <v>65</v>
      </c>
      <c r="C14" s="2"/>
      <c r="D14" s="2"/>
      <c r="E14" s="2"/>
      <c r="F14" s="2"/>
      <c r="G14" s="2"/>
      <c r="H14" s="2"/>
      <c r="I14" s="2"/>
      <c r="J14" s="2"/>
      <c r="K14" s="2"/>
      <c r="L14" s="2"/>
      <c r="M14" s="2"/>
      <c r="N14" s="2"/>
      <c r="O14" s="2"/>
      <c r="P14" s="2"/>
      <c r="Q14" s="2"/>
      <c r="R14" s="2"/>
      <c r="S14" s="2"/>
      <c r="T14" s="2"/>
      <c r="U14" s="2"/>
      <c r="V14" s="2"/>
      <c r="W14" s="2"/>
      <c r="X14" s="2"/>
      <c r="Y14" s="2"/>
      <c r="Z14" s="2"/>
    </row>
    <row r="15" spans="1:26" ht="128.25" x14ac:dyDescent="0.2">
      <c r="A15" s="5" t="s">
        <v>71</v>
      </c>
      <c r="B15" s="6" t="s">
        <v>72</v>
      </c>
      <c r="C15" s="2"/>
      <c r="D15" s="2"/>
      <c r="E15" s="2"/>
      <c r="F15" s="2"/>
      <c r="G15" s="2"/>
      <c r="H15" s="2"/>
      <c r="I15" s="2"/>
      <c r="J15" s="2"/>
      <c r="K15" s="2"/>
      <c r="L15" s="2"/>
      <c r="M15" s="2"/>
      <c r="N15" s="2"/>
      <c r="O15" s="2"/>
      <c r="P15" s="2"/>
      <c r="Q15" s="2"/>
      <c r="R15" s="2"/>
      <c r="S15" s="2"/>
      <c r="T15" s="2"/>
      <c r="U15" s="2"/>
      <c r="V15" s="2"/>
      <c r="W15" s="2"/>
      <c r="X15" s="2"/>
      <c r="Y15" s="2"/>
      <c r="Z15" s="2"/>
    </row>
    <row r="16" spans="1:26" ht="14.25" x14ac:dyDescent="0.2">
      <c r="A16" s="5" t="s">
        <v>80</v>
      </c>
      <c r="B16" s="6" t="s">
        <v>81</v>
      </c>
      <c r="C16" s="2"/>
      <c r="D16" s="2"/>
      <c r="E16" s="2"/>
      <c r="F16" s="2"/>
      <c r="G16" s="2"/>
      <c r="H16" s="2"/>
      <c r="I16" s="2"/>
      <c r="J16" s="2"/>
      <c r="K16" s="2"/>
      <c r="L16" s="2"/>
      <c r="M16" s="2"/>
      <c r="N16" s="2"/>
      <c r="O16" s="2"/>
      <c r="P16" s="2"/>
      <c r="Q16" s="2"/>
      <c r="R16" s="2"/>
      <c r="S16" s="2"/>
      <c r="T16" s="2"/>
      <c r="U16" s="2"/>
      <c r="V16" s="2"/>
      <c r="W16" s="2"/>
      <c r="X16" s="2"/>
      <c r="Y16" s="2"/>
      <c r="Z16" s="2"/>
    </row>
    <row r="17" spans="1:26" ht="28.5" x14ac:dyDescent="0.2">
      <c r="A17" s="5" t="s">
        <v>86</v>
      </c>
      <c r="B17" s="6" t="s">
        <v>88</v>
      </c>
      <c r="C17" s="2"/>
      <c r="D17" s="2"/>
      <c r="E17" s="2"/>
      <c r="F17" s="2"/>
      <c r="G17" s="2"/>
      <c r="H17" s="2"/>
      <c r="I17" s="2"/>
      <c r="J17" s="2"/>
      <c r="K17" s="2"/>
      <c r="L17" s="2"/>
      <c r="M17" s="2"/>
      <c r="N17" s="2"/>
      <c r="O17" s="2"/>
      <c r="P17" s="2"/>
      <c r="Q17" s="2"/>
      <c r="R17" s="2"/>
      <c r="S17" s="2"/>
      <c r="T17" s="2"/>
      <c r="U17" s="2"/>
      <c r="V17" s="2"/>
      <c r="W17" s="2"/>
      <c r="X17" s="2"/>
      <c r="Y17" s="2"/>
      <c r="Z17" s="2"/>
    </row>
    <row r="18" spans="1:26" ht="14.25" x14ac:dyDescent="0.2">
      <c r="A18" s="448" t="s">
        <v>95</v>
      </c>
      <c r="B18" s="446"/>
      <c r="C18" s="2"/>
      <c r="D18" s="2"/>
      <c r="E18" s="2"/>
      <c r="F18" s="2"/>
      <c r="G18" s="2"/>
      <c r="H18" s="2"/>
      <c r="I18" s="2"/>
      <c r="J18" s="2"/>
      <c r="K18" s="2"/>
      <c r="L18" s="2"/>
      <c r="M18" s="2"/>
      <c r="N18" s="2"/>
      <c r="O18" s="2"/>
      <c r="P18" s="2"/>
      <c r="Q18" s="2"/>
      <c r="R18" s="2"/>
      <c r="S18" s="2"/>
      <c r="T18" s="2"/>
      <c r="U18" s="2"/>
      <c r="V18" s="2"/>
      <c r="W18" s="2"/>
      <c r="X18" s="2"/>
      <c r="Y18" s="2"/>
      <c r="Z18" s="2"/>
    </row>
    <row r="19" spans="1:26" ht="14.25" x14ac:dyDescent="0.2">
      <c r="A19" s="447" t="s">
        <v>101</v>
      </c>
      <c r="B19" s="446"/>
      <c r="C19" s="2"/>
      <c r="D19" s="2"/>
      <c r="E19" s="2"/>
      <c r="F19" s="2"/>
      <c r="G19" s="2"/>
      <c r="H19" s="2"/>
      <c r="I19" s="2"/>
      <c r="J19" s="2"/>
      <c r="K19" s="2"/>
      <c r="L19" s="2"/>
      <c r="M19" s="2"/>
      <c r="N19" s="2"/>
      <c r="O19" s="2"/>
      <c r="P19" s="2"/>
      <c r="Q19" s="2"/>
      <c r="R19" s="2"/>
      <c r="S19" s="2"/>
      <c r="T19" s="2"/>
      <c r="U19" s="2"/>
      <c r="V19" s="2"/>
      <c r="W19" s="2"/>
      <c r="X19" s="2"/>
      <c r="Y19" s="2"/>
      <c r="Z19" s="2"/>
    </row>
    <row r="20" spans="1:26" ht="57" x14ac:dyDescent="0.2">
      <c r="A20" s="5" t="s">
        <v>104</v>
      </c>
      <c r="B20" s="6" t="s">
        <v>105</v>
      </c>
      <c r="C20" s="2"/>
      <c r="D20" s="2"/>
      <c r="E20" s="2"/>
      <c r="F20" s="2"/>
      <c r="G20" s="2"/>
      <c r="H20" s="2"/>
      <c r="I20" s="2"/>
      <c r="J20" s="2"/>
      <c r="K20" s="2"/>
      <c r="L20" s="2"/>
      <c r="M20" s="2"/>
      <c r="N20" s="2"/>
      <c r="O20" s="2"/>
      <c r="P20" s="2"/>
      <c r="Q20" s="2"/>
      <c r="R20" s="2"/>
      <c r="S20" s="2"/>
      <c r="T20" s="2"/>
      <c r="U20" s="2"/>
      <c r="V20" s="2"/>
      <c r="W20" s="2"/>
      <c r="X20" s="2"/>
      <c r="Y20" s="2"/>
      <c r="Z20" s="2"/>
    </row>
    <row r="21" spans="1:26" ht="156.75" x14ac:dyDescent="0.2">
      <c r="A21" s="5" t="s">
        <v>106</v>
      </c>
      <c r="B21" s="6" t="s">
        <v>107</v>
      </c>
      <c r="C21" s="2"/>
      <c r="D21" s="2"/>
      <c r="E21" s="2"/>
      <c r="F21" s="2"/>
      <c r="G21" s="2"/>
      <c r="H21" s="2"/>
      <c r="I21" s="2"/>
      <c r="J21" s="2"/>
      <c r="K21" s="2"/>
      <c r="L21" s="2"/>
      <c r="M21" s="2"/>
      <c r="N21" s="2"/>
      <c r="O21" s="2"/>
      <c r="P21" s="2"/>
      <c r="Q21" s="2"/>
      <c r="R21" s="2"/>
      <c r="S21" s="2"/>
      <c r="T21" s="2"/>
      <c r="U21" s="2"/>
      <c r="V21" s="2"/>
      <c r="W21" s="2"/>
      <c r="X21" s="2"/>
      <c r="Y21" s="2"/>
      <c r="Z21" s="2"/>
    </row>
    <row r="22" spans="1:26" ht="28.5" x14ac:dyDescent="0.2">
      <c r="A22" s="5" t="s">
        <v>108</v>
      </c>
      <c r="B22" s="6" t="s">
        <v>109</v>
      </c>
      <c r="C22" s="2"/>
      <c r="D22" s="2"/>
      <c r="E22" s="2"/>
      <c r="F22" s="2"/>
      <c r="G22" s="2"/>
      <c r="H22" s="2"/>
      <c r="I22" s="2"/>
      <c r="J22" s="2"/>
      <c r="K22" s="2"/>
      <c r="L22" s="2"/>
      <c r="M22" s="2"/>
      <c r="N22" s="2"/>
      <c r="O22" s="2"/>
      <c r="P22" s="2"/>
      <c r="Q22" s="2"/>
      <c r="R22" s="2"/>
      <c r="S22" s="2"/>
      <c r="T22" s="2"/>
      <c r="U22" s="2"/>
      <c r="V22" s="2"/>
      <c r="W22" s="2"/>
      <c r="X22" s="2"/>
      <c r="Y22" s="2"/>
      <c r="Z22" s="2"/>
    </row>
    <row r="23" spans="1:26" ht="28.5" x14ac:dyDescent="0.2">
      <c r="A23" s="5" t="s">
        <v>110</v>
      </c>
      <c r="B23" s="6" t="s">
        <v>111</v>
      </c>
      <c r="C23" s="2"/>
      <c r="D23" s="2"/>
      <c r="E23" s="2"/>
      <c r="F23" s="2"/>
      <c r="G23" s="2"/>
      <c r="H23" s="2"/>
      <c r="I23" s="2"/>
      <c r="J23" s="2"/>
      <c r="K23" s="2"/>
      <c r="L23" s="2"/>
      <c r="M23" s="2"/>
      <c r="N23" s="2"/>
      <c r="O23" s="2"/>
      <c r="P23" s="2"/>
      <c r="Q23" s="2"/>
      <c r="R23" s="2"/>
      <c r="S23" s="2"/>
      <c r="T23" s="2"/>
      <c r="U23" s="2"/>
      <c r="V23" s="2"/>
      <c r="W23" s="2"/>
      <c r="X23" s="2"/>
      <c r="Y23" s="2"/>
      <c r="Z23" s="2"/>
    </row>
    <row r="24" spans="1:26" ht="71.25" x14ac:dyDescent="0.2">
      <c r="A24" s="5" t="s">
        <v>112</v>
      </c>
      <c r="B24" s="6" t="s">
        <v>113</v>
      </c>
      <c r="C24" s="2"/>
      <c r="D24" s="2"/>
      <c r="E24" s="2"/>
      <c r="F24" s="2"/>
      <c r="G24" s="2"/>
      <c r="H24" s="2"/>
      <c r="I24" s="2"/>
      <c r="J24" s="2"/>
      <c r="K24" s="2"/>
      <c r="L24" s="2"/>
      <c r="M24" s="2"/>
      <c r="N24" s="2"/>
      <c r="O24" s="2"/>
      <c r="P24" s="2"/>
      <c r="Q24" s="2"/>
      <c r="R24" s="2"/>
      <c r="S24" s="2"/>
      <c r="T24" s="2"/>
      <c r="U24" s="2"/>
      <c r="V24" s="2"/>
      <c r="W24" s="2"/>
      <c r="X24" s="2"/>
      <c r="Y24" s="2"/>
      <c r="Z24" s="2"/>
    </row>
    <row r="25" spans="1:26" ht="14.25"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4.2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4.2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4.2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4.2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4.2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4.2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4.2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4.2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4.2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4.2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4.2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4.2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4.2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4.2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4.2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4.2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4.2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4.2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4.2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4.2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1:B1"/>
    <mergeCell ref="A2:B2"/>
    <mergeCell ref="A18:B18"/>
    <mergeCell ref="A19:B19"/>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8080"/>
  </sheetPr>
  <dimension ref="A1:CQ297"/>
  <sheetViews>
    <sheetView showGridLines="0" workbookViewId="0">
      <pane xSplit="1" ySplit="7" topLeftCell="B8" activePane="bottomRight" state="frozen"/>
      <selection pane="topRight" activeCell="B1" sqref="B1"/>
      <selection pane="bottomLeft" activeCell="A8" sqref="A8"/>
      <selection pane="bottomRight" activeCell="B8" sqref="B8"/>
    </sheetView>
  </sheetViews>
  <sheetFormatPr baseColWidth="10" defaultColWidth="12.5703125" defaultRowHeight="15" customHeight="1" x14ac:dyDescent="0.2"/>
  <cols>
    <col min="1" max="1" width="2.140625" customWidth="1"/>
    <col min="2" max="2" width="25.7109375" customWidth="1"/>
    <col min="3" max="3" width="18" customWidth="1"/>
    <col min="4" max="4" width="15.42578125" customWidth="1"/>
    <col min="5" max="5" width="65.5703125" customWidth="1"/>
    <col min="6" max="6" width="55.42578125" customWidth="1"/>
    <col min="8" max="8" width="13" customWidth="1"/>
    <col min="9" max="9" width="47.7109375" customWidth="1"/>
    <col min="10" max="10" width="50.7109375" customWidth="1"/>
    <col min="11" max="11" width="21.7109375" customWidth="1"/>
    <col min="12" max="12" width="16.42578125" customWidth="1"/>
    <col min="13" max="13" width="38.140625" customWidth="1"/>
    <col min="14" max="16" width="15.7109375" customWidth="1"/>
    <col min="17" max="18" width="16.7109375" customWidth="1"/>
    <col min="19" max="19" width="45.7109375" customWidth="1"/>
    <col min="20" max="20" width="15.5703125" customWidth="1"/>
    <col min="21" max="21" width="15.7109375" customWidth="1"/>
    <col min="22" max="23" width="16.7109375" customWidth="1"/>
    <col min="24" max="24" width="45.7109375" customWidth="1"/>
    <col min="25" max="25" width="15.5703125" customWidth="1"/>
    <col min="26" max="26" width="15.7109375" customWidth="1"/>
    <col min="27" max="28" width="16.7109375" customWidth="1"/>
    <col min="29" max="29" width="45.7109375" customWidth="1"/>
    <col min="30" max="30" width="15.5703125" customWidth="1"/>
    <col min="31" max="31" width="15.7109375" customWidth="1"/>
    <col min="32" max="33" width="16.7109375" customWidth="1"/>
    <col min="34" max="34" width="45.7109375" customWidth="1"/>
    <col min="35" max="35" width="15.5703125" customWidth="1"/>
    <col min="36" max="36" width="15.7109375" customWidth="1"/>
    <col min="37" max="38" width="16.7109375" customWidth="1"/>
    <col min="39" max="39" width="45.7109375" customWidth="1"/>
    <col min="40" max="40" width="15.5703125" customWidth="1"/>
    <col min="41" max="41" width="15.7109375" customWidth="1"/>
    <col min="42" max="43" width="16.7109375" customWidth="1"/>
    <col min="44" max="44" width="45.7109375" customWidth="1"/>
    <col min="45" max="45" width="15.5703125" customWidth="1"/>
    <col min="46" max="46" width="15.7109375" customWidth="1"/>
    <col min="47" max="48" width="16.7109375" customWidth="1"/>
    <col min="49" max="49" width="45.7109375" customWidth="1"/>
    <col min="50" max="50" width="15.5703125" customWidth="1"/>
    <col min="51" max="51" width="15.7109375" customWidth="1"/>
    <col min="52" max="53" width="16.7109375" customWidth="1"/>
    <col min="54" max="54" width="45.7109375" customWidth="1"/>
    <col min="55" max="55" width="15.5703125" customWidth="1"/>
    <col min="56" max="56" width="15.7109375" customWidth="1"/>
    <col min="57" max="58" width="16.7109375" customWidth="1"/>
    <col min="59" max="59" width="45.7109375" customWidth="1"/>
    <col min="60" max="60" width="15.5703125" customWidth="1"/>
    <col min="61" max="61" width="15.7109375" customWidth="1"/>
    <col min="62" max="63" width="16.7109375" customWidth="1"/>
    <col min="64" max="64" width="45.7109375" customWidth="1"/>
    <col min="65" max="65" width="15.5703125" customWidth="1"/>
    <col min="66" max="66" width="15.7109375" customWidth="1"/>
    <col min="67" max="68" width="16.7109375" customWidth="1"/>
    <col min="69" max="69" width="45.7109375" customWidth="1"/>
    <col min="70" max="70" width="15.5703125" customWidth="1"/>
    <col min="71" max="71" width="15.7109375" customWidth="1"/>
    <col min="72" max="73" width="16.7109375" customWidth="1"/>
    <col min="74" max="74" width="45.7109375" customWidth="1"/>
    <col min="75" max="75" width="15.5703125" customWidth="1"/>
    <col min="76" max="77" width="25.7109375" customWidth="1"/>
    <col min="78" max="81" width="0.140625" hidden="1" customWidth="1"/>
  </cols>
  <sheetData>
    <row r="1" spans="1:95" ht="6.75" customHeight="1" x14ac:dyDescent="0.3">
      <c r="A1" s="4"/>
      <c r="B1" s="4"/>
      <c r="C1" s="4"/>
      <c r="D1" s="4"/>
      <c r="E1" s="4"/>
      <c r="F1" s="4"/>
      <c r="G1" s="4"/>
      <c r="H1" s="4"/>
      <c r="I1" s="4"/>
      <c r="J1" s="4"/>
      <c r="K1" s="4"/>
      <c r="L1" s="7"/>
      <c r="M1" s="4"/>
      <c r="N1" s="4"/>
      <c r="O1" s="4"/>
      <c r="P1" s="4"/>
      <c r="Q1" s="4"/>
      <c r="R1" s="4"/>
      <c r="S1" s="4"/>
      <c r="T1" s="8"/>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10"/>
      <c r="CA1" s="10"/>
      <c r="CB1" s="10"/>
      <c r="CC1" s="10"/>
      <c r="CD1" s="11"/>
      <c r="CE1" s="11"/>
      <c r="CF1" s="11"/>
      <c r="CG1" s="11"/>
      <c r="CH1" s="11"/>
      <c r="CI1" s="11"/>
      <c r="CJ1" s="11"/>
      <c r="CK1" s="11"/>
      <c r="CL1" s="11"/>
      <c r="CM1" s="11"/>
      <c r="CN1" s="11"/>
      <c r="CO1" s="11"/>
      <c r="CP1" s="11"/>
      <c r="CQ1" s="11"/>
    </row>
    <row r="2" spans="1:95" ht="30.75" customHeight="1" x14ac:dyDescent="0.3">
      <c r="A2" s="4"/>
      <c r="B2" s="12" t="s">
        <v>29</v>
      </c>
      <c r="C2" s="13" t="s">
        <v>31</v>
      </c>
      <c r="D2" s="462" t="s">
        <v>33</v>
      </c>
      <c r="E2" s="463"/>
      <c r="F2" s="463"/>
      <c r="G2" s="463"/>
      <c r="H2" s="463"/>
      <c r="I2" s="463"/>
      <c r="J2" s="463"/>
      <c r="K2" s="463"/>
      <c r="L2" s="464"/>
      <c r="M2" s="471"/>
      <c r="N2" s="463"/>
      <c r="O2" s="464"/>
      <c r="P2" s="462" t="s">
        <v>39</v>
      </c>
      <c r="Q2" s="463"/>
      <c r="R2" s="463"/>
      <c r="S2" s="463"/>
      <c r="T2" s="463"/>
      <c r="U2" s="463"/>
      <c r="V2" s="463"/>
      <c r="W2" s="463"/>
      <c r="X2" s="463"/>
      <c r="Y2" s="463"/>
      <c r="Z2" s="463"/>
      <c r="AA2" s="463"/>
      <c r="AB2" s="463"/>
      <c r="AC2" s="463"/>
      <c r="AD2" s="463"/>
      <c r="AE2" s="463"/>
      <c r="AF2" s="463"/>
      <c r="AG2" s="463"/>
      <c r="AH2" s="463"/>
      <c r="AI2" s="463"/>
      <c r="AJ2" s="463"/>
      <c r="AK2" s="463"/>
      <c r="AL2" s="463"/>
      <c r="AM2" s="463"/>
      <c r="AN2" s="463"/>
      <c r="AO2" s="463"/>
      <c r="AP2" s="463"/>
      <c r="AQ2" s="463"/>
      <c r="AR2" s="463"/>
      <c r="AS2" s="463"/>
      <c r="AT2" s="463"/>
      <c r="AU2" s="463"/>
      <c r="AV2" s="463"/>
      <c r="AW2" s="463"/>
      <c r="AX2" s="463"/>
      <c r="AY2" s="463"/>
      <c r="AZ2" s="463"/>
      <c r="BA2" s="463"/>
      <c r="BB2" s="463"/>
      <c r="BC2" s="463"/>
      <c r="BD2" s="463"/>
      <c r="BE2" s="463"/>
      <c r="BF2" s="463"/>
      <c r="BG2" s="463"/>
      <c r="BH2" s="463"/>
      <c r="BI2" s="463"/>
      <c r="BJ2" s="463"/>
      <c r="BK2" s="463"/>
      <c r="BL2" s="463"/>
      <c r="BM2" s="463"/>
      <c r="BN2" s="463"/>
      <c r="BO2" s="463"/>
      <c r="BP2" s="463"/>
      <c r="BQ2" s="463"/>
      <c r="BR2" s="463"/>
      <c r="BS2" s="463"/>
      <c r="BT2" s="463"/>
      <c r="BU2" s="463"/>
      <c r="BV2" s="463"/>
      <c r="BW2" s="463"/>
      <c r="BX2" s="463"/>
      <c r="BY2" s="464"/>
      <c r="BZ2" s="10"/>
      <c r="CA2" s="10"/>
      <c r="CB2" s="10"/>
      <c r="CC2" s="10"/>
      <c r="CD2" s="11"/>
      <c r="CE2" s="11"/>
      <c r="CF2" s="11"/>
      <c r="CG2" s="11"/>
      <c r="CH2" s="11"/>
      <c r="CI2" s="11"/>
      <c r="CJ2" s="11"/>
      <c r="CK2" s="11"/>
      <c r="CL2" s="11"/>
      <c r="CM2" s="11"/>
      <c r="CN2" s="11"/>
      <c r="CO2" s="11"/>
      <c r="CP2" s="11"/>
      <c r="CQ2" s="11"/>
    </row>
    <row r="3" spans="1:95" ht="27.75" customHeight="1" x14ac:dyDescent="0.3">
      <c r="A3" s="4"/>
      <c r="B3" s="12" t="s">
        <v>54</v>
      </c>
      <c r="C3" s="14">
        <v>1</v>
      </c>
      <c r="D3" s="465"/>
      <c r="E3" s="466"/>
      <c r="F3" s="466"/>
      <c r="G3" s="466"/>
      <c r="H3" s="466"/>
      <c r="I3" s="466"/>
      <c r="J3" s="466"/>
      <c r="K3" s="466"/>
      <c r="L3" s="467"/>
      <c r="M3" s="465"/>
      <c r="N3" s="466"/>
      <c r="O3" s="467"/>
      <c r="P3" s="465"/>
      <c r="Q3" s="466"/>
      <c r="R3" s="466"/>
      <c r="S3" s="466"/>
      <c r="T3" s="466"/>
      <c r="U3" s="466"/>
      <c r="V3" s="466"/>
      <c r="W3" s="466"/>
      <c r="X3" s="466"/>
      <c r="Y3" s="466"/>
      <c r="Z3" s="466"/>
      <c r="AA3" s="466"/>
      <c r="AB3" s="466"/>
      <c r="AC3" s="466"/>
      <c r="AD3" s="466"/>
      <c r="AE3" s="466"/>
      <c r="AF3" s="466"/>
      <c r="AG3" s="466"/>
      <c r="AH3" s="466"/>
      <c r="AI3" s="466"/>
      <c r="AJ3" s="466"/>
      <c r="AK3" s="466"/>
      <c r="AL3" s="466"/>
      <c r="AM3" s="466"/>
      <c r="AN3" s="466"/>
      <c r="AO3" s="466"/>
      <c r="AP3" s="466"/>
      <c r="AQ3" s="466"/>
      <c r="AR3" s="466"/>
      <c r="AS3" s="466"/>
      <c r="AT3" s="466"/>
      <c r="AU3" s="466"/>
      <c r="AV3" s="466"/>
      <c r="AW3" s="466"/>
      <c r="AX3" s="466"/>
      <c r="AY3" s="466"/>
      <c r="AZ3" s="466"/>
      <c r="BA3" s="466"/>
      <c r="BB3" s="466"/>
      <c r="BC3" s="466"/>
      <c r="BD3" s="466"/>
      <c r="BE3" s="466"/>
      <c r="BF3" s="466"/>
      <c r="BG3" s="466"/>
      <c r="BH3" s="466"/>
      <c r="BI3" s="466"/>
      <c r="BJ3" s="466"/>
      <c r="BK3" s="466"/>
      <c r="BL3" s="466"/>
      <c r="BM3" s="466"/>
      <c r="BN3" s="466"/>
      <c r="BO3" s="466"/>
      <c r="BP3" s="466"/>
      <c r="BQ3" s="466"/>
      <c r="BR3" s="466"/>
      <c r="BS3" s="466"/>
      <c r="BT3" s="466"/>
      <c r="BU3" s="466"/>
      <c r="BV3" s="466"/>
      <c r="BW3" s="466"/>
      <c r="BX3" s="466"/>
      <c r="BY3" s="467"/>
      <c r="BZ3" s="10"/>
      <c r="CA3" s="10"/>
      <c r="CB3" s="10"/>
      <c r="CC3" s="10"/>
      <c r="CD3" s="11"/>
      <c r="CE3" s="11"/>
      <c r="CF3" s="11"/>
      <c r="CG3" s="11"/>
      <c r="CH3" s="11"/>
      <c r="CI3" s="11"/>
      <c r="CJ3" s="11"/>
      <c r="CK3" s="11"/>
      <c r="CL3" s="11"/>
      <c r="CM3" s="11"/>
      <c r="CN3" s="11"/>
      <c r="CO3" s="11"/>
      <c r="CP3" s="11"/>
      <c r="CQ3" s="11"/>
    </row>
    <row r="4" spans="1:95" ht="36" customHeight="1" x14ac:dyDescent="0.3">
      <c r="A4" s="4"/>
      <c r="B4" s="15" t="s">
        <v>59</v>
      </c>
      <c r="C4" s="16">
        <v>45449</v>
      </c>
      <c r="D4" s="468"/>
      <c r="E4" s="469"/>
      <c r="F4" s="469"/>
      <c r="G4" s="469"/>
      <c r="H4" s="469"/>
      <c r="I4" s="469"/>
      <c r="J4" s="469"/>
      <c r="K4" s="469"/>
      <c r="L4" s="470"/>
      <c r="M4" s="465"/>
      <c r="N4" s="466"/>
      <c r="O4" s="467"/>
      <c r="P4" s="468"/>
      <c r="Q4" s="469"/>
      <c r="R4" s="469"/>
      <c r="S4" s="469"/>
      <c r="T4" s="469"/>
      <c r="U4" s="469"/>
      <c r="V4" s="469"/>
      <c r="W4" s="469"/>
      <c r="X4" s="469"/>
      <c r="Y4" s="469"/>
      <c r="Z4" s="469"/>
      <c r="AA4" s="469"/>
      <c r="AB4" s="469"/>
      <c r="AC4" s="469"/>
      <c r="AD4" s="469"/>
      <c r="AE4" s="469"/>
      <c r="AF4" s="469"/>
      <c r="AG4" s="469"/>
      <c r="AH4" s="469"/>
      <c r="AI4" s="469"/>
      <c r="AJ4" s="469"/>
      <c r="AK4" s="469"/>
      <c r="AL4" s="469"/>
      <c r="AM4" s="469"/>
      <c r="AN4" s="469"/>
      <c r="AO4" s="469"/>
      <c r="AP4" s="469"/>
      <c r="AQ4" s="469"/>
      <c r="AR4" s="469"/>
      <c r="AS4" s="469"/>
      <c r="AT4" s="469"/>
      <c r="AU4" s="469"/>
      <c r="AV4" s="469"/>
      <c r="AW4" s="469"/>
      <c r="AX4" s="469"/>
      <c r="AY4" s="469"/>
      <c r="AZ4" s="469"/>
      <c r="BA4" s="469"/>
      <c r="BB4" s="469"/>
      <c r="BC4" s="469"/>
      <c r="BD4" s="469"/>
      <c r="BE4" s="469"/>
      <c r="BF4" s="469"/>
      <c r="BG4" s="469"/>
      <c r="BH4" s="469"/>
      <c r="BI4" s="469"/>
      <c r="BJ4" s="469"/>
      <c r="BK4" s="469"/>
      <c r="BL4" s="469"/>
      <c r="BM4" s="469"/>
      <c r="BN4" s="469"/>
      <c r="BO4" s="469"/>
      <c r="BP4" s="469"/>
      <c r="BQ4" s="469"/>
      <c r="BR4" s="469"/>
      <c r="BS4" s="469"/>
      <c r="BT4" s="469"/>
      <c r="BU4" s="469"/>
      <c r="BV4" s="469"/>
      <c r="BW4" s="469"/>
      <c r="BX4" s="469"/>
      <c r="BY4" s="470"/>
      <c r="BZ4" s="10"/>
      <c r="CA4" s="10"/>
      <c r="CB4" s="10"/>
      <c r="CC4" s="10"/>
      <c r="CD4" s="11"/>
      <c r="CE4" s="11"/>
      <c r="CF4" s="11"/>
      <c r="CG4" s="11"/>
      <c r="CH4" s="11"/>
      <c r="CI4" s="11"/>
      <c r="CJ4" s="11"/>
      <c r="CK4" s="11"/>
      <c r="CL4" s="11"/>
      <c r="CM4" s="11"/>
      <c r="CN4" s="11"/>
      <c r="CO4" s="11"/>
      <c r="CP4" s="11"/>
      <c r="CQ4" s="11"/>
    </row>
    <row r="5" spans="1:95" ht="24.75" customHeight="1" x14ac:dyDescent="0.3">
      <c r="A5" s="4"/>
      <c r="B5" s="472" t="s">
        <v>69</v>
      </c>
      <c r="C5" s="456"/>
      <c r="D5" s="456"/>
      <c r="E5" s="456"/>
      <c r="F5" s="456"/>
      <c r="G5" s="456"/>
      <c r="H5" s="456"/>
      <c r="I5" s="456"/>
      <c r="J5" s="456"/>
      <c r="K5" s="456"/>
      <c r="L5" s="456"/>
      <c r="M5" s="456"/>
      <c r="N5" s="456"/>
      <c r="O5" s="446"/>
      <c r="P5" s="473" t="s">
        <v>75</v>
      </c>
      <c r="Q5" s="456"/>
      <c r="R5" s="456"/>
      <c r="S5" s="456"/>
      <c r="T5" s="446"/>
      <c r="U5" s="474" t="s">
        <v>78</v>
      </c>
      <c r="V5" s="456"/>
      <c r="W5" s="456"/>
      <c r="X5" s="456"/>
      <c r="Y5" s="446"/>
      <c r="Z5" s="475" t="s">
        <v>82</v>
      </c>
      <c r="AA5" s="456"/>
      <c r="AB5" s="456"/>
      <c r="AC5" s="456"/>
      <c r="AD5" s="446"/>
      <c r="AE5" s="460" t="s">
        <v>83</v>
      </c>
      <c r="AF5" s="456"/>
      <c r="AG5" s="456"/>
      <c r="AH5" s="456"/>
      <c r="AI5" s="446"/>
      <c r="AJ5" s="477" t="s">
        <v>85</v>
      </c>
      <c r="AK5" s="456"/>
      <c r="AL5" s="456"/>
      <c r="AM5" s="456"/>
      <c r="AN5" s="446"/>
      <c r="AO5" s="455" t="s">
        <v>89</v>
      </c>
      <c r="AP5" s="456"/>
      <c r="AQ5" s="456"/>
      <c r="AR5" s="456"/>
      <c r="AS5" s="446"/>
      <c r="AT5" s="457" t="s">
        <v>91</v>
      </c>
      <c r="AU5" s="456"/>
      <c r="AV5" s="456"/>
      <c r="AW5" s="456"/>
      <c r="AX5" s="446"/>
      <c r="AY5" s="458" t="s">
        <v>94</v>
      </c>
      <c r="AZ5" s="456"/>
      <c r="BA5" s="456"/>
      <c r="BB5" s="456"/>
      <c r="BC5" s="446"/>
      <c r="BD5" s="459" t="s">
        <v>97</v>
      </c>
      <c r="BE5" s="456"/>
      <c r="BF5" s="456"/>
      <c r="BG5" s="456"/>
      <c r="BH5" s="446"/>
      <c r="BI5" s="460" t="s">
        <v>99</v>
      </c>
      <c r="BJ5" s="456"/>
      <c r="BK5" s="456"/>
      <c r="BL5" s="456"/>
      <c r="BM5" s="446"/>
      <c r="BN5" s="461" t="s">
        <v>100</v>
      </c>
      <c r="BO5" s="456"/>
      <c r="BP5" s="456"/>
      <c r="BQ5" s="456"/>
      <c r="BR5" s="446"/>
      <c r="BS5" s="457" t="s">
        <v>102</v>
      </c>
      <c r="BT5" s="456"/>
      <c r="BU5" s="456"/>
      <c r="BV5" s="456"/>
      <c r="BW5" s="446"/>
      <c r="BX5" s="445" t="s">
        <v>103</v>
      </c>
      <c r="BY5" s="446"/>
      <c r="BZ5" s="10"/>
      <c r="CA5" s="10"/>
      <c r="CB5" s="10"/>
      <c r="CC5" s="10"/>
      <c r="CD5" s="11"/>
      <c r="CE5" s="11"/>
      <c r="CF5" s="11"/>
      <c r="CG5" s="11"/>
      <c r="CH5" s="11"/>
      <c r="CI5" s="11"/>
      <c r="CJ5" s="11"/>
      <c r="CK5" s="11"/>
      <c r="CL5" s="11"/>
      <c r="CM5" s="11"/>
      <c r="CN5" s="11"/>
      <c r="CO5" s="11"/>
      <c r="CP5" s="11"/>
      <c r="CQ5" s="11"/>
    </row>
    <row r="6" spans="1:95" ht="3" customHeight="1" x14ac:dyDescent="0.3">
      <c r="A6" s="4"/>
      <c r="B6" s="17"/>
      <c r="C6" s="18"/>
      <c r="D6" s="18"/>
      <c r="E6" s="18"/>
      <c r="F6" s="18"/>
      <c r="G6" s="18"/>
      <c r="H6" s="18"/>
      <c r="I6" s="18"/>
      <c r="J6" s="18"/>
      <c r="K6" s="18"/>
      <c r="L6" s="19"/>
      <c r="M6" s="18"/>
      <c r="N6" s="18"/>
      <c r="O6" s="18"/>
      <c r="P6" s="17"/>
      <c r="Q6" s="18"/>
      <c r="R6" s="18"/>
      <c r="S6" s="18"/>
      <c r="T6" s="19"/>
      <c r="U6" s="20"/>
      <c r="V6" s="18"/>
      <c r="W6" s="18"/>
      <c r="X6" s="18"/>
      <c r="Y6" s="18"/>
      <c r="Z6" s="20"/>
      <c r="AA6" s="18"/>
      <c r="AB6" s="18"/>
      <c r="AC6" s="18"/>
      <c r="AD6" s="18"/>
      <c r="AE6" s="20"/>
      <c r="AF6" s="18"/>
      <c r="AG6" s="18"/>
      <c r="AH6" s="18"/>
      <c r="AI6" s="18"/>
      <c r="AJ6" s="20"/>
      <c r="AK6" s="18"/>
      <c r="AL6" s="18"/>
      <c r="AM6" s="18"/>
      <c r="AN6" s="18"/>
      <c r="AO6" s="20"/>
      <c r="AP6" s="18"/>
      <c r="AQ6" s="18"/>
      <c r="AR6" s="18"/>
      <c r="AS6" s="18"/>
      <c r="AT6" s="20"/>
      <c r="AU6" s="18"/>
      <c r="AV6" s="18"/>
      <c r="AW6" s="18"/>
      <c r="AX6" s="18"/>
      <c r="AY6" s="20"/>
      <c r="AZ6" s="18"/>
      <c r="BA6" s="18"/>
      <c r="BB6" s="18"/>
      <c r="BC6" s="18"/>
      <c r="BD6" s="20"/>
      <c r="BE6" s="18"/>
      <c r="BF6" s="18"/>
      <c r="BG6" s="18"/>
      <c r="BH6" s="18"/>
      <c r="BI6" s="20"/>
      <c r="BJ6" s="18"/>
      <c r="BK6" s="18"/>
      <c r="BL6" s="18"/>
      <c r="BM6" s="18"/>
      <c r="BN6" s="20"/>
      <c r="BO6" s="18"/>
      <c r="BP6" s="18"/>
      <c r="BQ6" s="18"/>
      <c r="BR6" s="18"/>
      <c r="BS6" s="20"/>
      <c r="BT6" s="18"/>
      <c r="BU6" s="18"/>
      <c r="BV6" s="18"/>
      <c r="BW6" s="18"/>
      <c r="BX6" s="21"/>
      <c r="BY6" s="22"/>
      <c r="BZ6" s="10"/>
      <c r="CA6" s="10"/>
      <c r="CB6" s="10"/>
      <c r="CC6" s="10"/>
      <c r="CD6" s="11"/>
      <c r="CE6" s="11"/>
      <c r="CF6" s="11"/>
      <c r="CG6" s="11"/>
      <c r="CH6" s="11"/>
      <c r="CI6" s="11"/>
      <c r="CJ6" s="11"/>
      <c r="CK6" s="11"/>
      <c r="CL6" s="11"/>
      <c r="CM6" s="11"/>
      <c r="CN6" s="11"/>
      <c r="CO6" s="11"/>
      <c r="CP6" s="11"/>
      <c r="CQ6" s="11"/>
    </row>
    <row r="7" spans="1:95" ht="90" customHeight="1" x14ac:dyDescent="0.3">
      <c r="A7" s="4"/>
      <c r="B7" s="23" t="s">
        <v>133</v>
      </c>
      <c r="C7" s="23" t="s">
        <v>134</v>
      </c>
      <c r="D7" s="23" t="s">
        <v>135</v>
      </c>
      <c r="E7" s="24" t="s">
        <v>25</v>
      </c>
      <c r="F7" s="23" t="s">
        <v>32</v>
      </c>
      <c r="G7" s="23" t="s">
        <v>40</v>
      </c>
      <c r="H7" s="23" t="s">
        <v>45</v>
      </c>
      <c r="I7" s="23" t="s">
        <v>51</v>
      </c>
      <c r="J7" s="23" t="s">
        <v>57</v>
      </c>
      <c r="K7" s="23" t="s">
        <v>140</v>
      </c>
      <c r="L7" s="25" t="s">
        <v>141</v>
      </c>
      <c r="M7" s="23" t="s">
        <v>71</v>
      </c>
      <c r="N7" s="23" t="s">
        <v>80</v>
      </c>
      <c r="O7" s="23" t="s">
        <v>86</v>
      </c>
      <c r="P7" s="26" t="s">
        <v>146</v>
      </c>
      <c r="Q7" s="26" t="s">
        <v>106</v>
      </c>
      <c r="R7" s="26" t="s">
        <v>108</v>
      </c>
      <c r="S7" s="26" t="s">
        <v>110</v>
      </c>
      <c r="T7" s="27" t="s">
        <v>149</v>
      </c>
      <c r="U7" s="28" t="s">
        <v>150</v>
      </c>
      <c r="V7" s="28" t="s">
        <v>122</v>
      </c>
      <c r="W7" s="28" t="s">
        <v>108</v>
      </c>
      <c r="X7" s="28" t="s">
        <v>110</v>
      </c>
      <c r="Y7" s="28" t="s">
        <v>154</v>
      </c>
      <c r="Z7" s="29" t="s">
        <v>155</v>
      </c>
      <c r="AA7" s="29" t="s">
        <v>122</v>
      </c>
      <c r="AB7" s="29" t="s">
        <v>108</v>
      </c>
      <c r="AC7" s="29" t="s">
        <v>110</v>
      </c>
      <c r="AD7" s="29" t="s">
        <v>156</v>
      </c>
      <c r="AE7" s="30" t="s">
        <v>158</v>
      </c>
      <c r="AF7" s="30" t="s">
        <v>122</v>
      </c>
      <c r="AG7" s="30" t="s">
        <v>108</v>
      </c>
      <c r="AH7" s="30" t="s">
        <v>110</v>
      </c>
      <c r="AI7" s="30" t="s">
        <v>159</v>
      </c>
      <c r="AJ7" s="31" t="s">
        <v>160</v>
      </c>
      <c r="AK7" s="31" t="s">
        <v>122</v>
      </c>
      <c r="AL7" s="31" t="s">
        <v>108</v>
      </c>
      <c r="AM7" s="31" t="s">
        <v>110</v>
      </c>
      <c r="AN7" s="31" t="s">
        <v>162</v>
      </c>
      <c r="AO7" s="32" t="s">
        <v>164</v>
      </c>
      <c r="AP7" s="32" t="s">
        <v>122</v>
      </c>
      <c r="AQ7" s="32" t="s">
        <v>108</v>
      </c>
      <c r="AR7" s="32" t="s">
        <v>110</v>
      </c>
      <c r="AS7" s="32" t="s">
        <v>165</v>
      </c>
      <c r="AT7" s="33" t="s">
        <v>166</v>
      </c>
      <c r="AU7" s="33" t="s">
        <v>122</v>
      </c>
      <c r="AV7" s="33" t="s">
        <v>108</v>
      </c>
      <c r="AW7" s="33" t="s">
        <v>110</v>
      </c>
      <c r="AX7" s="33" t="s">
        <v>169</v>
      </c>
      <c r="AY7" s="34" t="s">
        <v>170</v>
      </c>
      <c r="AZ7" s="34" t="s">
        <v>122</v>
      </c>
      <c r="BA7" s="34" t="s">
        <v>108</v>
      </c>
      <c r="BB7" s="34" t="s">
        <v>110</v>
      </c>
      <c r="BC7" s="34" t="s">
        <v>172</v>
      </c>
      <c r="BD7" s="35" t="s">
        <v>173</v>
      </c>
      <c r="BE7" s="35" t="s">
        <v>122</v>
      </c>
      <c r="BF7" s="35" t="s">
        <v>108</v>
      </c>
      <c r="BG7" s="35" t="s">
        <v>110</v>
      </c>
      <c r="BH7" s="35" t="s">
        <v>175</v>
      </c>
      <c r="BI7" s="30" t="s">
        <v>176</v>
      </c>
      <c r="BJ7" s="30" t="s">
        <v>122</v>
      </c>
      <c r="BK7" s="30" t="s">
        <v>108</v>
      </c>
      <c r="BL7" s="30" t="s">
        <v>110</v>
      </c>
      <c r="BM7" s="30" t="s">
        <v>177</v>
      </c>
      <c r="BN7" s="36" t="s">
        <v>178</v>
      </c>
      <c r="BO7" s="36" t="s">
        <v>122</v>
      </c>
      <c r="BP7" s="36" t="s">
        <v>108</v>
      </c>
      <c r="BQ7" s="36" t="s">
        <v>110</v>
      </c>
      <c r="BR7" s="36" t="s">
        <v>179</v>
      </c>
      <c r="BS7" s="33" t="s">
        <v>180</v>
      </c>
      <c r="BT7" s="33" t="s">
        <v>122</v>
      </c>
      <c r="BU7" s="33" t="s">
        <v>108</v>
      </c>
      <c r="BV7" s="33" t="s">
        <v>110</v>
      </c>
      <c r="BW7" s="33" t="s">
        <v>181</v>
      </c>
      <c r="BX7" s="23" t="s">
        <v>152</v>
      </c>
      <c r="BY7" s="23" t="s">
        <v>153</v>
      </c>
      <c r="BZ7" s="10"/>
      <c r="CA7" s="10"/>
      <c r="CB7" s="10"/>
      <c r="CC7" s="10"/>
      <c r="CD7" s="11"/>
      <c r="CE7" s="11"/>
      <c r="CF7" s="11"/>
      <c r="CG7" s="11"/>
      <c r="CH7" s="11"/>
      <c r="CI7" s="11"/>
      <c r="CJ7" s="11"/>
      <c r="CK7" s="11"/>
      <c r="CL7" s="11"/>
      <c r="CM7" s="11"/>
      <c r="CN7" s="11"/>
      <c r="CO7" s="11"/>
      <c r="CP7" s="11"/>
      <c r="CQ7" s="11"/>
    </row>
    <row r="8" spans="1:95" ht="102" customHeight="1" x14ac:dyDescent="0.3">
      <c r="A8" s="4"/>
      <c r="B8" s="452" t="s">
        <v>182</v>
      </c>
      <c r="C8" s="478">
        <v>45481</v>
      </c>
      <c r="D8" s="478">
        <v>45513</v>
      </c>
      <c r="E8" s="44" t="s">
        <v>183</v>
      </c>
      <c r="F8" s="45" t="s">
        <v>184</v>
      </c>
      <c r="G8" s="44">
        <v>1</v>
      </c>
      <c r="H8" s="44" t="s">
        <v>167</v>
      </c>
      <c r="I8" s="45" t="s">
        <v>185</v>
      </c>
      <c r="J8" s="45" t="s">
        <v>186</v>
      </c>
      <c r="K8" s="45" t="s">
        <v>30</v>
      </c>
      <c r="L8" s="46">
        <v>45503</v>
      </c>
      <c r="M8" s="45" t="s">
        <v>187</v>
      </c>
      <c r="N8" s="47">
        <v>0</v>
      </c>
      <c r="O8" s="47">
        <v>1</v>
      </c>
      <c r="P8" s="48" t="s">
        <v>189</v>
      </c>
      <c r="Q8" s="49">
        <v>1</v>
      </c>
      <c r="R8" s="49"/>
      <c r="S8" s="44" t="s">
        <v>191</v>
      </c>
      <c r="T8" s="50">
        <v>45303</v>
      </c>
      <c r="U8" s="51"/>
      <c r="V8" s="41"/>
      <c r="W8" s="52"/>
      <c r="X8" s="44"/>
      <c r="Y8" s="51"/>
      <c r="Z8" s="51"/>
      <c r="AA8" s="41"/>
      <c r="AB8" s="52"/>
      <c r="AC8" s="44"/>
      <c r="AD8" s="51"/>
      <c r="AE8" s="51"/>
      <c r="AF8" s="41"/>
      <c r="AG8" s="52"/>
      <c r="AH8" s="44"/>
      <c r="AI8" s="51"/>
      <c r="AJ8" s="51"/>
      <c r="AK8" s="41"/>
      <c r="AL8" s="52"/>
      <c r="AM8" s="44"/>
      <c r="AN8" s="51"/>
      <c r="AO8" s="51"/>
      <c r="AP8" s="41"/>
      <c r="AQ8" s="52"/>
      <c r="AR8" s="44"/>
      <c r="AS8" s="51"/>
      <c r="AT8" s="51"/>
      <c r="AU8" s="41"/>
      <c r="AV8" s="52"/>
      <c r="AW8" s="44"/>
      <c r="AX8" s="51"/>
      <c r="AY8" s="51"/>
      <c r="AZ8" s="41"/>
      <c r="BA8" s="52"/>
      <c r="BB8" s="44"/>
      <c r="BC8" s="51"/>
      <c r="BD8" s="51"/>
      <c r="BE8" s="41"/>
      <c r="BF8" s="52"/>
      <c r="BG8" s="44"/>
      <c r="BH8" s="51"/>
      <c r="BI8" s="51"/>
      <c r="BJ8" s="41"/>
      <c r="BK8" s="52"/>
      <c r="BL8" s="44"/>
      <c r="BM8" s="51"/>
      <c r="BN8" s="51"/>
      <c r="BO8" s="41"/>
      <c r="BP8" s="52"/>
      <c r="BQ8" s="44"/>
      <c r="BR8" s="51"/>
      <c r="BS8" s="51"/>
      <c r="BT8" s="41"/>
      <c r="BU8" s="52"/>
      <c r="BV8" s="44"/>
      <c r="BW8" s="51"/>
      <c r="BX8" s="452" t="s">
        <v>194</v>
      </c>
      <c r="BY8" s="452" t="s">
        <v>198</v>
      </c>
      <c r="BZ8" s="55">
        <f t="shared" ref="BZ8:BZ118" si="0">+Q8</f>
        <v>1</v>
      </c>
      <c r="CA8" s="55">
        <f t="shared" ref="CA8:CA118" si="1">+V8</f>
        <v>0</v>
      </c>
      <c r="CB8" s="55">
        <f t="shared" ref="CB8:CB54" si="2">+BZ8</f>
        <v>1</v>
      </c>
      <c r="CC8" s="10">
        <f>92+88.5+48.6+43+68.2</f>
        <v>340.3</v>
      </c>
      <c r="CD8" s="11"/>
      <c r="CE8" s="11"/>
      <c r="CF8" s="11"/>
      <c r="CG8" s="11"/>
      <c r="CH8" s="11"/>
      <c r="CI8" s="11"/>
      <c r="CJ8" s="11"/>
      <c r="CK8" s="11"/>
      <c r="CL8" s="11"/>
      <c r="CM8" s="11"/>
      <c r="CN8" s="11"/>
      <c r="CO8" s="11"/>
      <c r="CP8" s="11"/>
      <c r="CQ8" s="11"/>
    </row>
    <row r="9" spans="1:95" ht="88.5" customHeight="1" x14ac:dyDescent="0.3">
      <c r="A9" s="4"/>
      <c r="B9" s="450"/>
      <c r="C9" s="450"/>
      <c r="D9" s="450"/>
      <c r="E9" s="44" t="s">
        <v>203</v>
      </c>
      <c r="F9" s="45" t="s">
        <v>205</v>
      </c>
      <c r="G9" s="44">
        <v>2</v>
      </c>
      <c r="H9" s="44" t="s">
        <v>167</v>
      </c>
      <c r="I9" s="45" t="s">
        <v>209</v>
      </c>
      <c r="J9" s="45" t="s">
        <v>211</v>
      </c>
      <c r="K9" s="45" t="s">
        <v>28</v>
      </c>
      <c r="L9" s="46">
        <v>45565</v>
      </c>
      <c r="M9" s="45" t="s">
        <v>212</v>
      </c>
      <c r="N9" s="47">
        <v>0</v>
      </c>
      <c r="O9" s="47">
        <v>1</v>
      </c>
      <c r="P9" s="60">
        <v>45589</v>
      </c>
      <c r="Q9" s="49">
        <v>1</v>
      </c>
      <c r="R9" s="49">
        <v>0.2</v>
      </c>
      <c r="S9" s="44" t="s">
        <v>214</v>
      </c>
      <c r="T9" s="50">
        <v>45992</v>
      </c>
      <c r="U9" s="51">
        <v>45658</v>
      </c>
      <c r="V9" s="41">
        <v>1</v>
      </c>
      <c r="W9" s="52">
        <v>1</v>
      </c>
      <c r="X9" s="44" t="s">
        <v>216</v>
      </c>
      <c r="Y9" s="51"/>
      <c r="Z9" s="51"/>
      <c r="AA9" s="41"/>
      <c r="AB9" s="52"/>
      <c r="AC9" s="44"/>
      <c r="AD9" s="51"/>
      <c r="AE9" s="51"/>
      <c r="AF9" s="41"/>
      <c r="AG9" s="52"/>
      <c r="AH9" s="44"/>
      <c r="AI9" s="51"/>
      <c r="AJ9" s="51"/>
      <c r="AK9" s="41"/>
      <c r="AL9" s="52"/>
      <c r="AM9" s="44"/>
      <c r="AN9" s="51"/>
      <c r="AO9" s="51"/>
      <c r="AP9" s="41"/>
      <c r="AQ9" s="52"/>
      <c r="AR9" s="44"/>
      <c r="AS9" s="51"/>
      <c r="AT9" s="51"/>
      <c r="AU9" s="41"/>
      <c r="AV9" s="52"/>
      <c r="AW9" s="44"/>
      <c r="AX9" s="51"/>
      <c r="AY9" s="51"/>
      <c r="AZ9" s="41"/>
      <c r="BA9" s="52"/>
      <c r="BB9" s="44"/>
      <c r="BC9" s="51"/>
      <c r="BD9" s="51"/>
      <c r="BE9" s="41"/>
      <c r="BF9" s="52"/>
      <c r="BG9" s="44"/>
      <c r="BH9" s="51"/>
      <c r="BI9" s="51"/>
      <c r="BJ9" s="41"/>
      <c r="BK9" s="52"/>
      <c r="BL9" s="44"/>
      <c r="BM9" s="51"/>
      <c r="BN9" s="51"/>
      <c r="BO9" s="41"/>
      <c r="BP9" s="52"/>
      <c r="BQ9" s="44"/>
      <c r="BR9" s="51"/>
      <c r="BS9" s="51"/>
      <c r="BT9" s="41"/>
      <c r="BU9" s="52"/>
      <c r="BV9" s="44"/>
      <c r="BW9" s="51"/>
      <c r="BX9" s="450"/>
      <c r="BY9" s="450"/>
      <c r="BZ9" s="55">
        <f t="shared" si="0"/>
        <v>1</v>
      </c>
      <c r="CA9" s="55">
        <f t="shared" si="1"/>
        <v>1</v>
      </c>
      <c r="CB9" s="55">
        <f t="shared" si="2"/>
        <v>1</v>
      </c>
      <c r="CC9" s="10">
        <f>+CC8/5</f>
        <v>68.06</v>
      </c>
      <c r="CD9" s="11"/>
      <c r="CE9" s="11"/>
      <c r="CF9" s="11"/>
      <c r="CG9" s="11"/>
      <c r="CH9" s="11"/>
      <c r="CI9" s="11"/>
      <c r="CJ9" s="11"/>
      <c r="CK9" s="11"/>
      <c r="CL9" s="11"/>
      <c r="CM9" s="11"/>
      <c r="CN9" s="11"/>
      <c r="CO9" s="11"/>
      <c r="CP9" s="11"/>
      <c r="CQ9" s="11"/>
    </row>
    <row r="10" spans="1:95" ht="88.5" customHeight="1" x14ac:dyDescent="0.3">
      <c r="A10" s="65"/>
      <c r="B10" s="450"/>
      <c r="C10" s="450"/>
      <c r="D10" s="450"/>
      <c r="E10" s="44" t="s">
        <v>222</v>
      </c>
      <c r="F10" s="45" t="s">
        <v>224</v>
      </c>
      <c r="G10" s="44">
        <v>3</v>
      </c>
      <c r="H10" s="44" t="s">
        <v>167</v>
      </c>
      <c r="I10" s="45" t="s">
        <v>226</v>
      </c>
      <c r="J10" s="45" t="s">
        <v>227</v>
      </c>
      <c r="K10" s="45" t="s">
        <v>68</v>
      </c>
      <c r="L10" s="46">
        <v>45519</v>
      </c>
      <c r="M10" s="45" t="s">
        <v>228</v>
      </c>
      <c r="N10" s="47">
        <v>0</v>
      </c>
      <c r="O10" s="47">
        <v>1</v>
      </c>
      <c r="P10" s="48" t="s">
        <v>229</v>
      </c>
      <c r="Q10" s="49">
        <v>1</v>
      </c>
      <c r="R10" s="49">
        <v>1</v>
      </c>
      <c r="S10" s="44" t="s">
        <v>230</v>
      </c>
      <c r="T10" s="50" t="s">
        <v>174</v>
      </c>
      <c r="U10" s="51"/>
      <c r="V10" s="41"/>
      <c r="W10" s="52"/>
      <c r="X10" s="44"/>
      <c r="Y10" s="51"/>
      <c r="Z10" s="51"/>
      <c r="AA10" s="41"/>
      <c r="AB10" s="52"/>
      <c r="AC10" s="44"/>
      <c r="AD10" s="51"/>
      <c r="AE10" s="51"/>
      <c r="AF10" s="41"/>
      <c r="AG10" s="52"/>
      <c r="AH10" s="44"/>
      <c r="AI10" s="51"/>
      <c r="AJ10" s="51"/>
      <c r="AK10" s="41"/>
      <c r="AL10" s="52"/>
      <c r="AM10" s="44"/>
      <c r="AN10" s="51"/>
      <c r="AO10" s="51"/>
      <c r="AP10" s="41"/>
      <c r="AQ10" s="52"/>
      <c r="AR10" s="44"/>
      <c r="AS10" s="51"/>
      <c r="AT10" s="51"/>
      <c r="AU10" s="41"/>
      <c r="AV10" s="52"/>
      <c r="AW10" s="44"/>
      <c r="AX10" s="51"/>
      <c r="AY10" s="51"/>
      <c r="AZ10" s="41"/>
      <c r="BA10" s="52"/>
      <c r="BB10" s="44"/>
      <c r="BC10" s="51"/>
      <c r="BD10" s="51"/>
      <c r="BE10" s="41"/>
      <c r="BF10" s="52"/>
      <c r="BG10" s="44"/>
      <c r="BH10" s="51"/>
      <c r="BI10" s="51"/>
      <c r="BJ10" s="41"/>
      <c r="BK10" s="52"/>
      <c r="BL10" s="44"/>
      <c r="BM10" s="51"/>
      <c r="BN10" s="51"/>
      <c r="BO10" s="41"/>
      <c r="BP10" s="52"/>
      <c r="BQ10" s="44"/>
      <c r="BR10" s="51"/>
      <c r="BS10" s="51"/>
      <c r="BT10" s="41"/>
      <c r="BU10" s="52"/>
      <c r="BV10" s="44"/>
      <c r="BW10" s="51"/>
      <c r="BX10" s="450"/>
      <c r="BY10" s="450"/>
      <c r="BZ10" s="55">
        <f t="shared" si="0"/>
        <v>1</v>
      </c>
      <c r="CA10" s="55">
        <f t="shared" si="1"/>
        <v>0</v>
      </c>
      <c r="CB10" s="55">
        <f t="shared" si="2"/>
        <v>1</v>
      </c>
      <c r="CC10" s="10"/>
      <c r="CD10" s="11"/>
      <c r="CE10" s="11"/>
      <c r="CF10" s="11"/>
      <c r="CG10" s="11"/>
      <c r="CH10" s="11"/>
      <c r="CI10" s="11"/>
      <c r="CJ10" s="11"/>
      <c r="CK10" s="11"/>
      <c r="CL10" s="11"/>
      <c r="CM10" s="11"/>
      <c r="CN10" s="11"/>
      <c r="CO10" s="11"/>
      <c r="CP10" s="11"/>
      <c r="CQ10" s="11"/>
    </row>
    <row r="11" spans="1:95" ht="89.25" customHeight="1" x14ac:dyDescent="0.3">
      <c r="A11" s="65"/>
      <c r="B11" s="450"/>
      <c r="C11" s="450"/>
      <c r="D11" s="450"/>
      <c r="E11" s="45" t="s">
        <v>234</v>
      </c>
      <c r="F11" s="45" t="s">
        <v>235</v>
      </c>
      <c r="G11" s="44">
        <v>4</v>
      </c>
      <c r="H11" s="44" t="s">
        <v>236</v>
      </c>
      <c r="I11" s="45" t="s">
        <v>237</v>
      </c>
      <c r="J11" s="45" t="s">
        <v>238</v>
      </c>
      <c r="K11" s="45" t="s">
        <v>30</v>
      </c>
      <c r="L11" s="46">
        <v>45499</v>
      </c>
      <c r="M11" s="45" t="s">
        <v>239</v>
      </c>
      <c r="N11" s="47">
        <v>0</v>
      </c>
      <c r="O11" s="47">
        <v>1</v>
      </c>
      <c r="P11" s="48" t="s">
        <v>240</v>
      </c>
      <c r="Q11" s="71">
        <v>1</v>
      </c>
      <c r="R11" s="49">
        <v>1</v>
      </c>
      <c r="S11" s="44" t="s">
        <v>241</v>
      </c>
      <c r="T11" s="50" t="s">
        <v>174</v>
      </c>
      <c r="U11" s="51"/>
      <c r="V11" s="41"/>
      <c r="W11" s="52"/>
      <c r="X11" s="44"/>
      <c r="Y11" s="51"/>
      <c r="Z11" s="51"/>
      <c r="AA11" s="41"/>
      <c r="AB11" s="52"/>
      <c r="AC11" s="44"/>
      <c r="AD11" s="51"/>
      <c r="AE11" s="51"/>
      <c r="AF11" s="41"/>
      <c r="AG11" s="52"/>
      <c r="AH11" s="44"/>
      <c r="AI11" s="51"/>
      <c r="AJ11" s="51"/>
      <c r="AK11" s="41"/>
      <c r="AL11" s="52"/>
      <c r="AM11" s="44"/>
      <c r="AN11" s="51"/>
      <c r="AO11" s="51"/>
      <c r="AP11" s="41"/>
      <c r="AQ11" s="52"/>
      <c r="AR11" s="44"/>
      <c r="AS11" s="51"/>
      <c r="AT11" s="51"/>
      <c r="AU11" s="41"/>
      <c r="AV11" s="52"/>
      <c r="AW11" s="44"/>
      <c r="AX11" s="51"/>
      <c r="AY11" s="51"/>
      <c r="AZ11" s="41"/>
      <c r="BA11" s="52"/>
      <c r="BB11" s="44"/>
      <c r="BC11" s="51"/>
      <c r="BD11" s="51"/>
      <c r="BE11" s="41"/>
      <c r="BF11" s="52"/>
      <c r="BG11" s="44"/>
      <c r="BH11" s="51"/>
      <c r="BI11" s="51"/>
      <c r="BJ11" s="41"/>
      <c r="BK11" s="52"/>
      <c r="BL11" s="44"/>
      <c r="BM11" s="51"/>
      <c r="BN11" s="51"/>
      <c r="BO11" s="41"/>
      <c r="BP11" s="52"/>
      <c r="BQ11" s="44"/>
      <c r="BR11" s="51"/>
      <c r="BS11" s="51"/>
      <c r="BT11" s="41"/>
      <c r="BU11" s="52"/>
      <c r="BV11" s="44"/>
      <c r="BW11" s="51"/>
      <c r="BX11" s="450"/>
      <c r="BY11" s="450"/>
      <c r="BZ11" s="55">
        <f t="shared" si="0"/>
        <v>1</v>
      </c>
      <c r="CA11" s="55">
        <f t="shared" si="1"/>
        <v>0</v>
      </c>
      <c r="CB11" s="55">
        <f t="shared" si="2"/>
        <v>1</v>
      </c>
      <c r="CC11" s="10"/>
      <c r="CD11" s="11"/>
      <c r="CE11" s="11"/>
      <c r="CF11" s="11"/>
      <c r="CG11" s="11"/>
      <c r="CH11" s="11"/>
      <c r="CI11" s="11"/>
      <c r="CJ11" s="11"/>
      <c r="CK11" s="11"/>
      <c r="CL11" s="11"/>
      <c r="CM11" s="11"/>
      <c r="CN11" s="11"/>
      <c r="CO11" s="11"/>
      <c r="CP11" s="11"/>
      <c r="CQ11" s="11"/>
    </row>
    <row r="12" spans="1:95" ht="89.25" customHeight="1" x14ac:dyDescent="0.3">
      <c r="A12" s="65"/>
      <c r="B12" s="450"/>
      <c r="C12" s="450"/>
      <c r="D12" s="450"/>
      <c r="E12" s="45" t="s">
        <v>247</v>
      </c>
      <c r="F12" s="45" t="s">
        <v>248</v>
      </c>
      <c r="G12" s="44">
        <v>5</v>
      </c>
      <c r="H12" s="44" t="s">
        <v>167</v>
      </c>
      <c r="I12" s="45" t="s">
        <v>249</v>
      </c>
      <c r="J12" s="45" t="s">
        <v>250</v>
      </c>
      <c r="K12" s="45" t="s">
        <v>30</v>
      </c>
      <c r="L12" s="46">
        <v>45499</v>
      </c>
      <c r="M12" s="45" t="s">
        <v>251</v>
      </c>
      <c r="N12" s="47">
        <v>0</v>
      </c>
      <c r="O12" s="47">
        <v>1</v>
      </c>
      <c r="P12" s="50">
        <v>45540</v>
      </c>
      <c r="Q12" s="71">
        <v>1</v>
      </c>
      <c r="R12" s="49">
        <v>1</v>
      </c>
      <c r="S12" s="44" t="s">
        <v>252</v>
      </c>
      <c r="T12" s="50" t="s">
        <v>174</v>
      </c>
      <c r="U12" s="51">
        <v>45780</v>
      </c>
      <c r="V12" s="41">
        <v>1</v>
      </c>
      <c r="W12" s="52">
        <v>1</v>
      </c>
      <c r="X12" s="44" t="s">
        <v>253</v>
      </c>
      <c r="Y12" s="51"/>
      <c r="Z12" s="51"/>
      <c r="AA12" s="41"/>
      <c r="AB12" s="52"/>
      <c r="AC12" s="44"/>
      <c r="AD12" s="51"/>
      <c r="AE12" s="51"/>
      <c r="AF12" s="41"/>
      <c r="AG12" s="52"/>
      <c r="AH12" s="44"/>
      <c r="AI12" s="51"/>
      <c r="AJ12" s="51"/>
      <c r="AK12" s="41"/>
      <c r="AL12" s="52"/>
      <c r="AM12" s="44"/>
      <c r="AN12" s="51"/>
      <c r="AO12" s="51"/>
      <c r="AP12" s="41"/>
      <c r="AQ12" s="52"/>
      <c r="AR12" s="44"/>
      <c r="AS12" s="51"/>
      <c r="AT12" s="51"/>
      <c r="AU12" s="41"/>
      <c r="AV12" s="52"/>
      <c r="AW12" s="44"/>
      <c r="AX12" s="51"/>
      <c r="AY12" s="51"/>
      <c r="AZ12" s="41"/>
      <c r="BA12" s="52"/>
      <c r="BB12" s="44"/>
      <c r="BC12" s="51"/>
      <c r="BD12" s="51"/>
      <c r="BE12" s="41"/>
      <c r="BF12" s="52"/>
      <c r="BG12" s="44"/>
      <c r="BH12" s="51"/>
      <c r="BI12" s="51"/>
      <c r="BJ12" s="41"/>
      <c r="BK12" s="52"/>
      <c r="BL12" s="44"/>
      <c r="BM12" s="51"/>
      <c r="BN12" s="51"/>
      <c r="BO12" s="41"/>
      <c r="BP12" s="52"/>
      <c r="BQ12" s="44"/>
      <c r="BR12" s="51"/>
      <c r="BS12" s="51"/>
      <c r="BT12" s="41"/>
      <c r="BU12" s="52"/>
      <c r="BV12" s="44"/>
      <c r="BW12" s="51"/>
      <c r="BX12" s="450"/>
      <c r="BY12" s="450"/>
      <c r="BZ12" s="55">
        <f t="shared" si="0"/>
        <v>1</v>
      </c>
      <c r="CA12" s="55">
        <f t="shared" si="1"/>
        <v>1</v>
      </c>
      <c r="CB12" s="55">
        <f t="shared" si="2"/>
        <v>1</v>
      </c>
      <c r="CC12" s="10"/>
      <c r="CD12" s="11"/>
      <c r="CE12" s="11"/>
      <c r="CF12" s="11"/>
      <c r="CG12" s="11"/>
      <c r="CH12" s="11"/>
      <c r="CI12" s="11"/>
      <c r="CJ12" s="11"/>
      <c r="CK12" s="11"/>
      <c r="CL12" s="11"/>
      <c r="CM12" s="11"/>
      <c r="CN12" s="11"/>
      <c r="CO12" s="11"/>
      <c r="CP12" s="11"/>
      <c r="CQ12" s="11"/>
    </row>
    <row r="13" spans="1:95" ht="95.25" customHeight="1" x14ac:dyDescent="0.3">
      <c r="A13" s="4"/>
      <c r="B13" s="450"/>
      <c r="C13" s="450"/>
      <c r="D13" s="450"/>
      <c r="E13" s="45" t="s">
        <v>257</v>
      </c>
      <c r="F13" s="45" t="s">
        <v>258</v>
      </c>
      <c r="G13" s="44">
        <v>6</v>
      </c>
      <c r="H13" s="44" t="s">
        <v>167</v>
      </c>
      <c r="I13" s="45" t="s">
        <v>259</v>
      </c>
      <c r="J13" s="45" t="s">
        <v>260</v>
      </c>
      <c r="K13" s="45" t="s">
        <v>67</v>
      </c>
      <c r="L13" s="46">
        <v>45534</v>
      </c>
      <c r="M13" s="45" t="s">
        <v>261</v>
      </c>
      <c r="N13" s="47">
        <v>0.7</v>
      </c>
      <c r="O13" s="47">
        <v>1</v>
      </c>
      <c r="P13" s="50">
        <v>45540</v>
      </c>
      <c r="Q13" s="71">
        <v>1</v>
      </c>
      <c r="R13" s="49">
        <v>1</v>
      </c>
      <c r="S13" s="44"/>
      <c r="T13" s="50"/>
      <c r="U13" s="51"/>
      <c r="V13" s="41"/>
      <c r="W13" s="52"/>
      <c r="X13" s="44"/>
      <c r="Y13" s="51"/>
      <c r="Z13" s="51"/>
      <c r="AA13" s="41"/>
      <c r="AB13" s="52"/>
      <c r="AC13" s="44"/>
      <c r="AD13" s="51"/>
      <c r="AE13" s="51"/>
      <c r="AF13" s="41"/>
      <c r="AG13" s="52"/>
      <c r="AH13" s="44"/>
      <c r="AI13" s="51"/>
      <c r="AJ13" s="51"/>
      <c r="AK13" s="41"/>
      <c r="AL13" s="52"/>
      <c r="AM13" s="44"/>
      <c r="AN13" s="51"/>
      <c r="AO13" s="51"/>
      <c r="AP13" s="41"/>
      <c r="AQ13" s="52"/>
      <c r="AR13" s="44"/>
      <c r="AS13" s="51"/>
      <c r="AT13" s="51"/>
      <c r="AU13" s="41"/>
      <c r="AV13" s="52"/>
      <c r="AW13" s="44"/>
      <c r="AX13" s="51"/>
      <c r="AY13" s="51"/>
      <c r="AZ13" s="41"/>
      <c r="BA13" s="52"/>
      <c r="BB13" s="44"/>
      <c r="BC13" s="51"/>
      <c r="BD13" s="51"/>
      <c r="BE13" s="41"/>
      <c r="BF13" s="52"/>
      <c r="BG13" s="44"/>
      <c r="BH13" s="51"/>
      <c r="BI13" s="51"/>
      <c r="BJ13" s="41"/>
      <c r="BK13" s="52"/>
      <c r="BL13" s="44"/>
      <c r="BM13" s="51"/>
      <c r="BN13" s="51"/>
      <c r="BO13" s="41"/>
      <c r="BP13" s="52"/>
      <c r="BQ13" s="44"/>
      <c r="BR13" s="51"/>
      <c r="BS13" s="51"/>
      <c r="BT13" s="41"/>
      <c r="BU13" s="52"/>
      <c r="BV13" s="44"/>
      <c r="BW13" s="51"/>
      <c r="BX13" s="450"/>
      <c r="BY13" s="450"/>
      <c r="BZ13" s="55">
        <f t="shared" si="0"/>
        <v>1</v>
      </c>
      <c r="CA13" s="55">
        <f t="shared" si="1"/>
        <v>0</v>
      </c>
      <c r="CB13" s="55">
        <f t="shared" si="2"/>
        <v>1</v>
      </c>
      <c r="CC13" s="10"/>
      <c r="CD13" s="11"/>
      <c r="CE13" s="11"/>
      <c r="CF13" s="11"/>
      <c r="CG13" s="11"/>
      <c r="CH13" s="11"/>
      <c r="CI13" s="11"/>
      <c r="CJ13" s="11"/>
      <c r="CK13" s="11"/>
      <c r="CL13" s="11"/>
      <c r="CM13" s="11"/>
      <c r="CN13" s="11"/>
      <c r="CO13" s="11"/>
      <c r="CP13" s="11"/>
      <c r="CQ13" s="11"/>
    </row>
    <row r="14" spans="1:95" ht="42" customHeight="1" x14ac:dyDescent="0.3">
      <c r="A14" s="4"/>
      <c r="B14" s="450"/>
      <c r="C14" s="450"/>
      <c r="D14" s="450"/>
      <c r="E14" s="45" t="s">
        <v>270</v>
      </c>
      <c r="F14" s="45" t="s">
        <v>271</v>
      </c>
      <c r="G14" s="44">
        <v>7</v>
      </c>
      <c r="H14" s="44" t="s">
        <v>167</v>
      </c>
      <c r="I14" s="45" t="s">
        <v>272</v>
      </c>
      <c r="J14" s="45" t="s">
        <v>273</v>
      </c>
      <c r="K14" s="45" t="s">
        <v>30</v>
      </c>
      <c r="L14" s="46">
        <v>45565</v>
      </c>
      <c r="M14" s="45" t="s">
        <v>274</v>
      </c>
      <c r="N14" s="47">
        <v>0</v>
      </c>
      <c r="O14" s="47">
        <v>1</v>
      </c>
      <c r="P14" s="48" t="s">
        <v>189</v>
      </c>
      <c r="Q14" s="49">
        <v>1</v>
      </c>
      <c r="R14" s="49"/>
      <c r="S14" s="44" t="s">
        <v>275</v>
      </c>
      <c r="T14" s="50">
        <v>45303</v>
      </c>
      <c r="U14" s="51">
        <v>45674</v>
      </c>
      <c r="V14" s="41">
        <v>1</v>
      </c>
      <c r="W14" s="52"/>
      <c r="X14" s="44" t="s">
        <v>276</v>
      </c>
      <c r="Y14" s="51"/>
      <c r="Z14" s="51"/>
      <c r="AA14" s="41"/>
      <c r="AB14" s="52"/>
      <c r="AC14" s="44"/>
      <c r="AD14" s="51"/>
      <c r="AE14" s="51"/>
      <c r="AF14" s="41"/>
      <c r="AG14" s="52"/>
      <c r="AH14" s="44"/>
      <c r="AI14" s="51"/>
      <c r="AJ14" s="51"/>
      <c r="AK14" s="41"/>
      <c r="AL14" s="52"/>
      <c r="AM14" s="44"/>
      <c r="AN14" s="51"/>
      <c r="AO14" s="51"/>
      <c r="AP14" s="41"/>
      <c r="AQ14" s="52"/>
      <c r="AR14" s="44"/>
      <c r="AS14" s="51"/>
      <c r="AT14" s="51"/>
      <c r="AU14" s="41"/>
      <c r="AV14" s="52"/>
      <c r="AW14" s="44"/>
      <c r="AX14" s="51"/>
      <c r="AY14" s="51"/>
      <c r="AZ14" s="41"/>
      <c r="BA14" s="52"/>
      <c r="BB14" s="44"/>
      <c r="BC14" s="51"/>
      <c r="BD14" s="51"/>
      <c r="BE14" s="41"/>
      <c r="BF14" s="52"/>
      <c r="BG14" s="44"/>
      <c r="BH14" s="51"/>
      <c r="BI14" s="51"/>
      <c r="BJ14" s="41"/>
      <c r="BK14" s="52"/>
      <c r="BL14" s="44"/>
      <c r="BM14" s="51"/>
      <c r="BN14" s="51"/>
      <c r="BO14" s="41"/>
      <c r="BP14" s="52"/>
      <c r="BQ14" s="44"/>
      <c r="BR14" s="51"/>
      <c r="BS14" s="51"/>
      <c r="BT14" s="41"/>
      <c r="BU14" s="52"/>
      <c r="BV14" s="44"/>
      <c r="BW14" s="51"/>
      <c r="BX14" s="450"/>
      <c r="BY14" s="450"/>
      <c r="BZ14" s="55">
        <f t="shared" si="0"/>
        <v>1</v>
      </c>
      <c r="CA14" s="55">
        <f t="shared" si="1"/>
        <v>1</v>
      </c>
      <c r="CB14" s="55">
        <f t="shared" si="2"/>
        <v>1</v>
      </c>
      <c r="CC14" s="10"/>
      <c r="CD14" s="11"/>
      <c r="CE14" s="11"/>
      <c r="CF14" s="11"/>
      <c r="CG14" s="11"/>
      <c r="CH14" s="11"/>
      <c r="CI14" s="11"/>
      <c r="CJ14" s="11"/>
      <c r="CK14" s="11"/>
      <c r="CL14" s="11"/>
      <c r="CM14" s="11"/>
      <c r="CN14" s="11"/>
      <c r="CO14" s="11"/>
      <c r="CP14" s="11"/>
      <c r="CQ14" s="11"/>
    </row>
    <row r="15" spans="1:95" ht="42" customHeight="1" x14ac:dyDescent="0.3">
      <c r="A15" s="4"/>
      <c r="B15" s="450"/>
      <c r="C15" s="450"/>
      <c r="D15" s="450"/>
      <c r="E15" s="45" t="s">
        <v>281</v>
      </c>
      <c r="F15" s="45" t="s">
        <v>282</v>
      </c>
      <c r="G15" s="44">
        <v>8</v>
      </c>
      <c r="H15" s="44" t="s">
        <v>236</v>
      </c>
      <c r="I15" s="45" t="s">
        <v>285</v>
      </c>
      <c r="J15" s="45" t="s">
        <v>286</v>
      </c>
      <c r="K15" s="45" t="s">
        <v>30</v>
      </c>
      <c r="L15" s="46">
        <v>45626</v>
      </c>
      <c r="M15" s="45" t="s">
        <v>274</v>
      </c>
      <c r="N15" s="47">
        <v>0</v>
      </c>
      <c r="O15" s="47">
        <v>1</v>
      </c>
      <c r="P15" s="48" t="s">
        <v>189</v>
      </c>
      <c r="Q15" s="49">
        <v>1</v>
      </c>
      <c r="R15" s="49"/>
      <c r="S15" s="44" t="s">
        <v>275</v>
      </c>
      <c r="T15" s="50">
        <v>45303</v>
      </c>
      <c r="U15" s="51">
        <v>45674</v>
      </c>
      <c r="V15" s="41">
        <v>1</v>
      </c>
      <c r="W15" s="52"/>
      <c r="X15" s="44" t="s">
        <v>288</v>
      </c>
      <c r="Y15" s="51"/>
      <c r="Z15" s="51"/>
      <c r="AA15" s="41"/>
      <c r="AB15" s="52"/>
      <c r="AC15" s="44"/>
      <c r="AD15" s="51"/>
      <c r="AE15" s="51"/>
      <c r="AF15" s="41"/>
      <c r="AG15" s="52"/>
      <c r="AH15" s="44"/>
      <c r="AI15" s="51"/>
      <c r="AJ15" s="51"/>
      <c r="AK15" s="41"/>
      <c r="AL15" s="52"/>
      <c r="AM15" s="44"/>
      <c r="AN15" s="51"/>
      <c r="AO15" s="51"/>
      <c r="AP15" s="41"/>
      <c r="AQ15" s="52"/>
      <c r="AR15" s="44"/>
      <c r="AS15" s="51"/>
      <c r="AT15" s="51"/>
      <c r="AU15" s="41"/>
      <c r="AV15" s="52"/>
      <c r="AW15" s="44"/>
      <c r="AX15" s="51"/>
      <c r="AY15" s="51"/>
      <c r="AZ15" s="41"/>
      <c r="BA15" s="52"/>
      <c r="BB15" s="44"/>
      <c r="BC15" s="51"/>
      <c r="BD15" s="51"/>
      <c r="BE15" s="41"/>
      <c r="BF15" s="52"/>
      <c r="BG15" s="44"/>
      <c r="BH15" s="51"/>
      <c r="BI15" s="51"/>
      <c r="BJ15" s="41"/>
      <c r="BK15" s="52"/>
      <c r="BL15" s="44"/>
      <c r="BM15" s="51"/>
      <c r="BN15" s="51"/>
      <c r="BO15" s="41"/>
      <c r="BP15" s="52"/>
      <c r="BQ15" s="44"/>
      <c r="BR15" s="51"/>
      <c r="BS15" s="51"/>
      <c r="BT15" s="41"/>
      <c r="BU15" s="52"/>
      <c r="BV15" s="44"/>
      <c r="BW15" s="51"/>
      <c r="BX15" s="450"/>
      <c r="BY15" s="450"/>
      <c r="BZ15" s="55">
        <f t="shared" si="0"/>
        <v>1</v>
      </c>
      <c r="CA15" s="55">
        <f t="shared" si="1"/>
        <v>1</v>
      </c>
      <c r="CB15" s="55">
        <f t="shared" si="2"/>
        <v>1</v>
      </c>
      <c r="CC15" s="10"/>
      <c r="CD15" s="11"/>
      <c r="CE15" s="11"/>
      <c r="CF15" s="11"/>
      <c r="CG15" s="11"/>
      <c r="CH15" s="11"/>
      <c r="CI15" s="11"/>
      <c r="CJ15" s="11"/>
      <c r="CK15" s="11"/>
      <c r="CL15" s="11"/>
      <c r="CM15" s="11"/>
      <c r="CN15" s="11"/>
      <c r="CO15" s="11"/>
      <c r="CP15" s="11"/>
      <c r="CQ15" s="11"/>
    </row>
    <row r="16" spans="1:95" ht="79.5" customHeight="1" x14ac:dyDescent="0.3">
      <c r="A16" s="65"/>
      <c r="B16" s="450"/>
      <c r="C16" s="450"/>
      <c r="D16" s="450"/>
      <c r="E16" s="45" t="s">
        <v>294</v>
      </c>
      <c r="F16" s="45" t="s">
        <v>295</v>
      </c>
      <c r="G16" s="44">
        <v>9</v>
      </c>
      <c r="H16" s="44" t="s">
        <v>236</v>
      </c>
      <c r="I16" s="45" t="s">
        <v>296</v>
      </c>
      <c r="J16" s="45" t="s">
        <v>297</v>
      </c>
      <c r="K16" s="45" t="s">
        <v>30</v>
      </c>
      <c r="L16" s="46">
        <v>45534</v>
      </c>
      <c r="M16" s="45" t="s">
        <v>274</v>
      </c>
      <c r="N16" s="47">
        <v>0</v>
      </c>
      <c r="O16" s="47">
        <v>1</v>
      </c>
      <c r="P16" s="48" t="s">
        <v>189</v>
      </c>
      <c r="Q16" s="71">
        <v>1</v>
      </c>
      <c r="R16" s="49">
        <v>1</v>
      </c>
      <c r="S16" s="44" t="s">
        <v>299</v>
      </c>
      <c r="T16" s="50"/>
      <c r="U16" s="51"/>
      <c r="V16" s="41"/>
      <c r="W16" s="52"/>
      <c r="X16" s="44"/>
      <c r="Y16" s="51"/>
      <c r="Z16" s="51"/>
      <c r="AA16" s="41"/>
      <c r="AB16" s="52"/>
      <c r="AC16" s="44"/>
      <c r="AD16" s="51"/>
      <c r="AE16" s="51"/>
      <c r="AF16" s="41"/>
      <c r="AG16" s="52"/>
      <c r="AH16" s="44"/>
      <c r="AI16" s="51"/>
      <c r="AJ16" s="51"/>
      <c r="AK16" s="41"/>
      <c r="AL16" s="52"/>
      <c r="AM16" s="44"/>
      <c r="AN16" s="51"/>
      <c r="AO16" s="51"/>
      <c r="AP16" s="41"/>
      <c r="AQ16" s="52"/>
      <c r="AR16" s="44"/>
      <c r="AS16" s="51"/>
      <c r="AT16" s="51"/>
      <c r="AU16" s="41"/>
      <c r="AV16" s="52"/>
      <c r="AW16" s="44"/>
      <c r="AX16" s="51"/>
      <c r="AY16" s="51"/>
      <c r="AZ16" s="41"/>
      <c r="BA16" s="52"/>
      <c r="BB16" s="44"/>
      <c r="BC16" s="51"/>
      <c r="BD16" s="51"/>
      <c r="BE16" s="41"/>
      <c r="BF16" s="52"/>
      <c r="BG16" s="44"/>
      <c r="BH16" s="51"/>
      <c r="BI16" s="51"/>
      <c r="BJ16" s="41"/>
      <c r="BK16" s="52"/>
      <c r="BL16" s="44"/>
      <c r="BM16" s="51"/>
      <c r="BN16" s="51"/>
      <c r="BO16" s="41"/>
      <c r="BP16" s="52"/>
      <c r="BQ16" s="44"/>
      <c r="BR16" s="51"/>
      <c r="BS16" s="51"/>
      <c r="BT16" s="41"/>
      <c r="BU16" s="52"/>
      <c r="BV16" s="44"/>
      <c r="BW16" s="51"/>
      <c r="BX16" s="450"/>
      <c r="BY16" s="450"/>
      <c r="BZ16" s="55">
        <f t="shared" si="0"/>
        <v>1</v>
      </c>
      <c r="CA16" s="55">
        <f t="shared" si="1"/>
        <v>0</v>
      </c>
      <c r="CB16" s="55">
        <f t="shared" si="2"/>
        <v>1</v>
      </c>
      <c r="CC16" s="10"/>
      <c r="CD16" s="11"/>
      <c r="CE16" s="11"/>
      <c r="CF16" s="11"/>
      <c r="CG16" s="11"/>
      <c r="CH16" s="11"/>
      <c r="CI16" s="11"/>
      <c r="CJ16" s="11"/>
      <c r="CK16" s="11"/>
      <c r="CL16" s="11"/>
      <c r="CM16" s="11"/>
      <c r="CN16" s="11"/>
      <c r="CO16" s="11"/>
      <c r="CP16" s="11"/>
      <c r="CQ16" s="11"/>
    </row>
    <row r="17" spans="1:95" ht="81.75" customHeight="1" x14ac:dyDescent="0.3">
      <c r="A17" s="4"/>
      <c r="B17" s="450"/>
      <c r="C17" s="451"/>
      <c r="D17" s="451"/>
      <c r="E17" s="45" t="s">
        <v>308</v>
      </c>
      <c r="F17" s="45" t="s">
        <v>309</v>
      </c>
      <c r="G17" s="44">
        <v>10</v>
      </c>
      <c r="H17" s="44" t="s">
        <v>236</v>
      </c>
      <c r="I17" s="45" t="s">
        <v>310</v>
      </c>
      <c r="J17" s="45" t="s">
        <v>311</v>
      </c>
      <c r="K17" s="45" t="s">
        <v>30</v>
      </c>
      <c r="L17" s="46">
        <v>45565</v>
      </c>
      <c r="M17" s="45" t="s">
        <v>274</v>
      </c>
      <c r="N17" s="47">
        <v>0</v>
      </c>
      <c r="O17" s="47">
        <v>1</v>
      </c>
      <c r="P17" s="48" t="s">
        <v>189</v>
      </c>
      <c r="Q17" s="49">
        <v>1</v>
      </c>
      <c r="R17" s="49">
        <v>0.4</v>
      </c>
      <c r="S17" s="44" t="s">
        <v>312</v>
      </c>
      <c r="T17" s="50">
        <v>45303</v>
      </c>
      <c r="U17" s="51">
        <v>45721</v>
      </c>
      <c r="V17" s="41">
        <v>1</v>
      </c>
      <c r="W17" s="52">
        <v>1</v>
      </c>
      <c r="X17" s="45" t="s">
        <v>313</v>
      </c>
      <c r="Y17" s="51"/>
      <c r="Z17" s="51"/>
      <c r="AA17" s="41"/>
      <c r="AB17" s="52"/>
      <c r="AC17" s="45"/>
      <c r="AD17" s="51"/>
      <c r="AE17" s="51"/>
      <c r="AF17" s="41"/>
      <c r="AG17" s="52"/>
      <c r="AH17" s="45"/>
      <c r="AI17" s="51"/>
      <c r="AJ17" s="51"/>
      <c r="AK17" s="41"/>
      <c r="AL17" s="52"/>
      <c r="AM17" s="45"/>
      <c r="AN17" s="51"/>
      <c r="AO17" s="51"/>
      <c r="AP17" s="41"/>
      <c r="AQ17" s="52"/>
      <c r="AR17" s="45"/>
      <c r="AS17" s="51"/>
      <c r="AT17" s="51"/>
      <c r="AU17" s="41"/>
      <c r="AV17" s="52"/>
      <c r="AW17" s="45"/>
      <c r="AX17" s="51"/>
      <c r="AY17" s="51"/>
      <c r="AZ17" s="41"/>
      <c r="BA17" s="52"/>
      <c r="BB17" s="45"/>
      <c r="BC17" s="51"/>
      <c r="BD17" s="51"/>
      <c r="BE17" s="41"/>
      <c r="BF17" s="52"/>
      <c r="BG17" s="45"/>
      <c r="BH17" s="51"/>
      <c r="BI17" s="51"/>
      <c r="BJ17" s="41"/>
      <c r="BK17" s="52"/>
      <c r="BL17" s="45"/>
      <c r="BM17" s="51"/>
      <c r="BN17" s="51"/>
      <c r="BO17" s="41"/>
      <c r="BP17" s="52"/>
      <c r="BQ17" s="45"/>
      <c r="BR17" s="51"/>
      <c r="BS17" s="51"/>
      <c r="BT17" s="41"/>
      <c r="BU17" s="52"/>
      <c r="BV17" s="45"/>
      <c r="BW17" s="51"/>
      <c r="BX17" s="451"/>
      <c r="BY17" s="451"/>
      <c r="BZ17" s="55">
        <f t="shared" si="0"/>
        <v>1</v>
      </c>
      <c r="CA17" s="55">
        <f t="shared" si="1"/>
        <v>1</v>
      </c>
      <c r="CB17" s="55">
        <f t="shared" si="2"/>
        <v>1</v>
      </c>
      <c r="CC17" s="10"/>
      <c r="CD17" s="11"/>
      <c r="CE17" s="11"/>
      <c r="CF17" s="11"/>
      <c r="CG17" s="11"/>
      <c r="CH17" s="11"/>
      <c r="CI17" s="11"/>
      <c r="CJ17" s="11"/>
      <c r="CK17" s="11"/>
      <c r="CL17" s="11"/>
      <c r="CM17" s="11"/>
      <c r="CN17" s="11"/>
      <c r="CO17" s="11"/>
      <c r="CP17" s="11"/>
      <c r="CQ17" s="11"/>
    </row>
    <row r="18" spans="1:95" ht="42" customHeight="1" x14ac:dyDescent="0.3">
      <c r="A18" s="4"/>
      <c r="B18" s="450"/>
      <c r="C18" s="478">
        <v>45492</v>
      </c>
      <c r="D18" s="478">
        <v>45513</v>
      </c>
      <c r="E18" s="45" t="s">
        <v>320</v>
      </c>
      <c r="F18" s="45" t="s">
        <v>321</v>
      </c>
      <c r="G18" s="44">
        <v>11</v>
      </c>
      <c r="H18" s="44" t="s">
        <v>322</v>
      </c>
      <c r="I18" s="45" t="s">
        <v>323</v>
      </c>
      <c r="J18" s="45" t="s">
        <v>324</v>
      </c>
      <c r="K18" s="45" t="s">
        <v>49</v>
      </c>
      <c r="L18" s="46">
        <v>45595</v>
      </c>
      <c r="M18" s="45" t="s">
        <v>274</v>
      </c>
      <c r="N18" s="47">
        <v>0</v>
      </c>
      <c r="O18" s="47">
        <v>1</v>
      </c>
      <c r="P18" s="51"/>
      <c r="Q18" s="49">
        <v>1</v>
      </c>
      <c r="R18" s="52">
        <v>0</v>
      </c>
      <c r="S18" s="45" t="s">
        <v>326</v>
      </c>
      <c r="T18" s="46" t="s">
        <v>328</v>
      </c>
      <c r="U18" s="51">
        <v>45721</v>
      </c>
      <c r="V18" s="41">
        <v>1</v>
      </c>
      <c r="W18" s="52">
        <v>1</v>
      </c>
      <c r="X18" s="45" t="s">
        <v>330</v>
      </c>
      <c r="Y18" s="51"/>
      <c r="Z18" s="51"/>
      <c r="AA18" s="41"/>
      <c r="AB18" s="52"/>
      <c r="AC18" s="45"/>
      <c r="AD18" s="51"/>
      <c r="AE18" s="51"/>
      <c r="AF18" s="41"/>
      <c r="AG18" s="52"/>
      <c r="AH18" s="45"/>
      <c r="AI18" s="51"/>
      <c r="AJ18" s="51"/>
      <c r="AK18" s="41"/>
      <c r="AL18" s="52"/>
      <c r="AM18" s="45"/>
      <c r="AN18" s="51"/>
      <c r="AO18" s="51"/>
      <c r="AP18" s="41"/>
      <c r="AQ18" s="52"/>
      <c r="AR18" s="45"/>
      <c r="AS18" s="51"/>
      <c r="AT18" s="51"/>
      <c r="AU18" s="41"/>
      <c r="AV18" s="52"/>
      <c r="AW18" s="45"/>
      <c r="AX18" s="51"/>
      <c r="AY18" s="51"/>
      <c r="AZ18" s="41"/>
      <c r="BA18" s="52"/>
      <c r="BB18" s="45"/>
      <c r="BC18" s="51"/>
      <c r="BD18" s="51"/>
      <c r="BE18" s="41"/>
      <c r="BF18" s="52"/>
      <c r="BG18" s="45"/>
      <c r="BH18" s="51"/>
      <c r="BI18" s="51"/>
      <c r="BJ18" s="41"/>
      <c r="BK18" s="52"/>
      <c r="BL18" s="45"/>
      <c r="BM18" s="51"/>
      <c r="BN18" s="51"/>
      <c r="BO18" s="41"/>
      <c r="BP18" s="52"/>
      <c r="BQ18" s="45"/>
      <c r="BR18" s="51"/>
      <c r="BS18" s="51"/>
      <c r="BT18" s="41"/>
      <c r="BU18" s="52"/>
      <c r="BV18" s="45"/>
      <c r="BW18" s="51"/>
      <c r="BX18" s="453" t="s">
        <v>334</v>
      </c>
      <c r="BY18" s="453" t="s">
        <v>336</v>
      </c>
      <c r="BZ18" s="55">
        <f t="shared" si="0"/>
        <v>1</v>
      </c>
      <c r="CA18" s="55">
        <f t="shared" si="1"/>
        <v>1</v>
      </c>
      <c r="CB18" s="55">
        <f t="shared" si="2"/>
        <v>1</v>
      </c>
      <c r="CC18" s="10"/>
      <c r="CD18" s="11"/>
      <c r="CE18" s="11"/>
      <c r="CF18" s="11"/>
      <c r="CG18" s="11"/>
      <c r="CH18" s="11"/>
      <c r="CI18" s="11"/>
      <c r="CJ18" s="11"/>
      <c r="CK18" s="11"/>
      <c r="CL18" s="11"/>
      <c r="CM18" s="11"/>
      <c r="CN18" s="11"/>
      <c r="CO18" s="11"/>
      <c r="CP18" s="11"/>
      <c r="CQ18" s="11"/>
    </row>
    <row r="19" spans="1:95" ht="42" customHeight="1" x14ac:dyDescent="0.3">
      <c r="A19" s="4"/>
      <c r="B19" s="450"/>
      <c r="C19" s="450"/>
      <c r="D19" s="450"/>
      <c r="E19" s="45" t="s">
        <v>341</v>
      </c>
      <c r="F19" s="45" t="s">
        <v>321</v>
      </c>
      <c r="G19" s="44">
        <v>12</v>
      </c>
      <c r="H19" s="44" t="s">
        <v>322</v>
      </c>
      <c r="I19" s="45" t="s">
        <v>342</v>
      </c>
      <c r="J19" s="45" t="s">
        <v>343</v>
      </c>
      <c r="K19" s="45" t="s">
        <v>30</v>
      </c>
      <c r="L19" s="46">
        <v>45626</v>
      </c>
      <c r="M19" s="45" t="s">
        <v>274</v>
      </c>
      <c r="N19" s="47">
        <v>0</v>
      </c>
      <c r="O19" s="47">
        <v>1</v>
      </c>
      <c r="P19" s="51">
        <v>45657</v>
      </c>
      <c r="Q19" s="49">
        <v>1</v>
      </c>
      <c r="R19" s="52">
        <v>1</v>
      </c>
      <c r="S19" s="45" t="s">
        <v>345</v>
      </c>
      <c r="T19" s="46">
        <v>45757</v>
      </c>
      <c r="U19" s="51">
        <v>45762</v>
      </c>
      <c r="V19" s="41">
        <v>1</v>
      </c>
      <c r="W19" s="52"/>
      <c r="X19" s="45" t="s">
        <v>346</v>
      </c>
      <c r="Y19" s="51"/>
      <c r="Z19" s="51"/>
      <c r="AA19" s="41"/>
      <c r="AB19" s="52"/>
      <c r="AC19" s="45"/>
      <c r="AD19" s="51"/>
      <c r="AE19" s="51"/>
      <c r="AF19" s="41"/>
      <c r="AG19" s="52"/>
      <c r="AH19" s="45"/>
      <c r="AI19" s="51"/>
      <c r="AJ19" s="51"/>
      <c r="AK19" s="41"/>
      <c r="AL19" s="52"/>
      <c r="AM19" s="45"/>
      <c r="AN19" s="51"/>
      <c r="AO19" s="51"/>
      <c r="AP19" s="41"/>
      <c r="AQ19" s="52"/>
      <c r="AR19" s="45"/>
      <c r="AS19" s="51"/>
      <c r="AT19" s="51"/>
      <c r="AU19" s="41"/>
      <c r="AV19" s="52"/>
      <c r="AW19" s="45"/>
      <c r="AX19" s="51"/>
      <c r="AY19" s="51"/>
      <c r="AZ19" s="41"/>
      <c r="BA19" s="52"/>
      <c r="BB19" s="45"/>
      <c r="BC19" s="51"/>
      <c r="BD19" s="51"/>
      <c r="BE19" s="41"/>
      <c r="BF19" s="52"/>
      <c r="BG19" s="45"/>
      <c r="BH19" s="51"/>
      <c r="BI19" s="51"/>
      <c r="BJ19" s="41"/>
      <c r="BK19" s="52"/>
      <c r="BL19" s="45"/>
      <c r="BM19" s="51"/>
      <c r="BN19" s="51"/>
      <c r="BO19" s="41"/>
      <c r="BP19" s="52"/>
      <c r="BQ19" s="45"/>
      <c r="BR19" s="51"/>
      <c r="BS19" s="51"/>
      <c r="BT19" s="41"/>
      <c r="BU19" s="52"/>
      <c r="BV19" s="45"/>
      <c r="BW19" s="51"/>
      <c r="BX19" s="450"/>
      <c r="BY19" s="450"/>
      <c r="BZ19" s="55">
        <f t="shared" si="0"/>
        <v>1</v>
      </c>
      <c r="CA19" s="55">
        <f t="shared" si="1"/>
        <v>1</v>
      </c>
      <c r="CB19" s="55">
        <f t="shared" si="2"/>
        <v>1</v>
      </c>
      <c r="CC19" s="10"/>
      <c r="CD19" s="11"/>
      <c r="CE19" s="11"/>
      <c r="CF19" s="11"/>
      <c r="CG19" s="11"/>
      <c r="CH19" s="11"/>
      <c r="CI19" s="11"/>
      <c r="CJ19" s="11"/>
      <c r="CK19" s="11"/>
      <c r="CL19" s="11"/>
      <c r="CM19" s="11"/>
      <c r="CN19" s="11"/>
      <c r="CO19" s="11"/>
      <c r="CP19" s="11"/>
      <c r="CQ19" s="11"/>
    </row>
    <row r="20" spans="1:95" ht="107.25" customHeight="1" x14ac:dyDescent="0.3">
      <c r="A20" s="65"/>
      <c r="B20" s="450"/>
      <c r="C20" s="450"/>
      <c r="D20" s="450"/>
      <c r="E20" s="44" t="s">
        <v>354</v>
      </c>
      <c r="F20" s="44" t="s">
        <v>355</v>
      </c>
      <c r="G20" s="44">
        <v>13</v>
      </c>
      <c r="H20" s="44" t="s">
        <v>167</v>
      </c>
      <c r="I20" s="44" t="s">
        <v>356</v>
      </c>
      <c r="J20" s="44" t="s">
        <v>357</v>
      </c>
      <c r="K20" s="44" t="s">
        <v>19</v>
      </c>
      <c r="L20" s="46">
        <v>45565</v>
      </c>
      <c r="M20" s="45" t="s">
        <v>359</v>
      </c>
      <c r="N20" s="47">
        <v>0</v>
      </c>
      <c r="O20" s="47">
        <v>1</v>
      </c>
      <c r="P20" s="51">
        <v>45657</v>
      </c>
      <c r="Q20" s="49">
        <v>1</v>
      </c>
      <c r="R20" s="52">
        <v>0</v>
      </c>
      <c r="S20" s="45" t="s">
        <v>360</v>
      </c>
      <c r="T20" s="139" t="s">
        <v>328</v>
      </c>
      <c r="U20" s="51">
        <v>45721</v>
      </c>
      <c r="V20" s="41">
        <v>1</v>
      </c>
      <c r="W20" s="52">
        <v>1</v>
      </c>
      <c r="X20" s="45"/>
      <c r="Y20" s="51"/>
      <c r="Z20" s="51"/>
      <c r="AA20" s="41"/>
      <c r="AB20" s="52"/>
      <c r="AC20" s="45"/>
      <c r="AD20" s="51"/>
      <c r="AE20" s="51"/>
      <c r="AF20" s="41"/>
      <c r="AG20" s="52"/>
      <c r="AH20" s="45"/>
      <c r="AI20" s="51"/>
      <c r="AJ20" s="51"/>
      <c r="AK20" s="41"/>
      <c r="AL20" s="52"/>
      <c r="AM20" s="45"/>
      <c r="AN20" s="51"/>
      <c r="AO20" s="51"/>
      <c r="AP20" s="41"/>
      <c r="AQ20" s="52"/>
      <c r="AR20" s="45"/>
      <c r="AS20" s="51"/>
      <c r="AT20" s="51"/>
      <c r="AU20" s="41"/>
      <c r="AV20" s="52"/>
      <c r="AW20" s="45"/>
      <c r="AX20" s="51"/>
      <c r="AY20" s="51"/>
      <c r="AZ20" s="41"/>
      <c r="BA20" s="52"/>
      <c r="BB20" s="45"/>
      <c r="BC20" s="51"/>
      <c r="BD20" s="51"/>
      <c r="BE20" s="41"/>
      <c r="BF20" s="52"/>
      <c r="BG20" s="45"/>
      <c r="BH20" s="51"/>
      <c r="BI20" s="51"/>
      <c r="BJ20" s="41"/>
      <c r="BK20" s="52"/>
      <c r="BL20" s="45"/>
      <c r="BM20" s="51"/>
      <c r="BN20" s="51"/>
      <c r="BO20" s="41"/>
      <c r="BP20" s="52"/>
      <c r="BQ20" s="45"/>
      <c r="BR20" s="51"/>
      <c r="BS20" s="51"/>
      <c r="BT20" s="41"/>
      <c r="BU20" s="52"/>
      <c r="BV20" s="45"/>
      <c r="BW20" s="51"/>
      <c r="BX20" s="450"/>
      <c r="BY20" s="450"/>
      <c r="BZ20" s="55">
        <f t="shared" si="0"/>
        <v>1</v>
      </c>
      <c r="CA20" s="55">
        <f t="shared" si="1"/>
        <v>1</v>
      </c>
      <c r="CB20" s="55">
        <f t="shared" si="2"/>
        <v>1</v>
      </c>
      <c r="CC20" s="10"/>
      <c r="CD20" s="11"/>
      <c r="CE20" s="11"/>
      <c r="CF20" s="11"/>
      <c r="CG20" s="11"/>
      <c r="CH20" s="11"/>
      <c r="CI20" s="11"/>
      <c r="CJ20" s="11"/>
      <c r="CK20" s="11"/>
      <c r="CL20" s="11"/>
      <c r="CM20" s="11"/>
      <c r="CN20" s="11"/>
      <c r="CO20" s="11"/>
      <c r="CP20" s="11"/>
      <c r="CQ20" s="11"/>
    </row>
    <row r="21" spans="1:95" ht="42" customHeight="1" x14ac:dyDescent="0.3">
      <c r="A21" s="4"/>
      <c r="B21" s="450"/>
      <c r="C21" s="450"/>
      <c r="D21" s="450"/>
      <c r="E21" s="45" t="s">
        <v>370</v>
      </c>
      <c r="F21" s="45" t="s">
        <v>371</v>
      </c>
      <c r="G21" s="44">
        <v>14</v>
      </c>
      <c r="H21" s="44" t="s">
        <v>167</v>
      </c>
      <c r="I21" s="45" t="s">
        <v>372</v>
      </c>
      <c r="J21" s="45" t="s">
        <v>373</v>
      </c>
      <c r="K21" s="45" t="s">
        <v>28</v>
      </c>
      <c r="L21" s="46">
        <v>45580</v>
      </c>
      <c r="M21" s="45" t="s">
        <v>274</v>
      </c>
      <c r="N21" s="47">
        <v>0</v>
      </c>
      <c r="O21" s="47">
        <v>1</v>
      </c>
      <c r="P21" s="51">
        <v>45595</v>
      </c>
      <c r="Q21" s="49">
        <v>1</v>
      </c>
      <c r="R21" s="52"/>
      <c r="S21" s="45" t="s">
        <v>374</v>
      </c>
      <c r="T21" s="46">
        <v>45726</v>
      </c>
      <c r="U21" s="51">
        <v>45728</v>
      </c>
      <c r="V21" s="41">
        <v>1</v>
      </c>
      <c r="W21" s="52">
        <v>1</v>
      </c>
      <c r="X21" s="45"/>
      <c r="Y21" s="51"/>
      <c r="Z21" s="51"/>
      <c r="AA21" s="41"/>
      <c r="AB21" s="52"/>
      <c r="AC21" s="45"/>
      <c r="AD21" s="51"/>
      <c r="AE21" s="51"/>
      <c r="AF21" s="41"/>
      <c r="AG21" s="52"/>
      <c r="AH21" s="45"/>
      <c r="AI21" s="51"/>
      <c r="AJ21" s="51"/>
      <c r="AK21" s="41"/>
      <c r="AL21" s="52"/>
      <c r="AM21" s="45"/>
      <c r="AN21" s="51"/>
      <c r="AO21" s="51"/>
      <c r="AP21" s="41"/>
      <c r="AQ21" s="52"/>
      <c r="AR21" s="45"/>
      <c r="AS21" s="51"/>
      <c r="AT21" s="51"/>
      <c r="AU21" s="41"/>
      <c r="AV21" s="52"/>
      <c r="AW21" s="45"/>
      <c r="AX21" s="51"/>
      <c r="AY21" s="51"/>
      <c r="AZ21" s="41"/>
      <c r="BA21" s="52"/>
      <c r="BB21" s="45"/>
      <c r="BC21" s="51"/>
      <c r="BD21" s="51"/>
      <c r="BE21" s="41"/>
      <c r="BF21" s="52"/>
      <c r="BG21" s="45"/>
      <c r="BH21" s="51"/>
      <c r="BI21" s="51"/>
      <c r="BJ21" s="41"/>
      <c r="BK21" s="52"/>
      <c r="BL21" s="45"/>
      <c r="BM21" s="51"/>
      <c r="BN21" s="51"/>
      <c r="BO21" s="41"/>
      <c r="BP21" s="52"/>
      <c r="BQ21" s="45"/>
      <c r="BR21" s="51"/>
      <c r="BS21" s="51"/>
      <c r="BT21" s="41"/>
      <c r="BU21" s="52"/>
      <c r="BV21" s="45"/>
      <c r="BW21" s="51"/>
      <c r="BX21" s="450"/>
      <c r="BY21" s="450"/>
      <c r="BZ21" s="55">
        <f t="shared" si="0"/>
        <v>1</v>
      </c>
      <c r="CA21" s="55">
        <f t="shared" si="1"/>
        <v>1</v>
      </c>
      <c r="CB21" s="55">
        <f t="shared" si="2"/>
        <v>1</v>
      </c>
      <c r="CC21" s="10"/>
      <c r="CD21" s="11"/>
      <c r="CE21" s="11"/>
      <c r="CF21" s="11"/>
      <c r="CG21" s="11"/>
      <c r="CH21" s="11"/>
      <c r="CI21" s="11"/>
      <c r="CJ21" s="11"/>
      <c r="CK21" s="11"/>
      <c r="CL21" s="11"/>
      <c r="CM21" s="11"/>
      <c r="CN21" s="11"/>
      <c r="CO21" s="11"/>
      <c r="CP21" s="11"/>
      <c r="CQ21" s="11"/>
    </row>
    <row r="22" spans="1:95" ht="42" customHeight="1" x14ac:dyDescent="0.3">
      <c r="A22" s="4"/>
      <c r="B22" s="450"/>
      <c r="C22" s="450"/>
      <c r="D22" s="450"/>
      <c r="E22" s="45" t="s">
        <v>381</v>
      </c>
      <c r="F22" s="45" t="s">
        <v>371</v>
      </c>
      <c r="G22" s="44">
        <v>15</v>
      </c>
      <c r="H22" s="44" t="s">
        <v>167</v>
      </c>
      <c r="I22" s="45" t="s">
        <v>382</v>
      </c>
      <c r="J22" s="45" t="s">
        <v>383</v>
      </c>
      <c r="K22" s="45" t="s">
        <v>28</v>
      </c>
      <c r="L22" s="46">
        <v>45580</v>
      </c>
      <c r="M22" s="45" t="s">
        <v>274</v>
      </c>
      <c r="N22" s="47">
        <v>0</v>
      </c>
      <c r="O22" s="47">
        <v>1</v>
      </c>
      <c r="P22" s="51">
        <v>45595</v>
      </c>
      <c r="Q22" s="49">
        <v>1</v>
      </c>
      <c r="R22" s="52"/>
      <c r="S22" s="45" t="s">
        <v>374</v>
      </c>
      <c r="T22" s="46">
        <v>45726</v>
      </c>
      <c r="U22" s="51">
        <v>45728</v>
      </c>
      <c r="V22" s="41">
        <v>1</v>
      </c>
      <c r="W22" s="52">
        <v>1</v>
      </c>
      <c r="X22" s="45"/>
      <c r="Y22" s="51"/>
      <c r="Z22" s="51"/>
      <c r="AA22" s="41"/>
      <c r="AB22" s="52"/>
      <c r="AC22" s="45"/>
      <c r="AD22" s="51"/>
      <c r="AE22" s="51"/>
      <c r="AF22" s="41"/>
      <c r="AG22" s="52"/>
      <c r="AH22" s="45"/>
      <c r="AI22" s="51"/>
      <c r="AJ22" s="51"/>
      <c r="AK22" s="41"/>
      <c r="AL22" s="52"/>
      <c r="AM22" s="45"/>
      <c r="AN22" s="51"/>
      <c r="AO22" s="51"/>
      <c r="AP22" s="41"/>
      <c r="AQ22" s="52"/>
      <c r="AR22" s="45"/>
      <c r="AS22" s="51"/>
      <c r="AT22" s="51"/>
      <c r="AU22" s="41"/>
      <c r="AV22" s="52"/>
      <c r="AW22" s="45"/>
      <c r="AX22" s="51"/>
      <c r="AY22" s="51"/>
      <c r="AZ22" s="41"/>
      <c r="BA22" s="52"/>
      <c r="BB22" s="45"/>
      <c r="BC22" s="51"/>
      <c r="BD22" s="51"/>
      <c r="BE22" s="41"/>
      <c r="BF22" s="52"/>
      <c r="BG22" s="45"/>
      <c r="BH22" s="51"/>
      <c r="BI22" s="51"/>
      <c r="BJ22" s="41"/>
      <c r="BK22" s="52"/>
      <c r="BL22" s="45"/>
      <c r="BM22" s="51"/>
      <c r="BN22" s="51"/>
      <c r="BO22" s="41"/>
      <c r="BP22" s="52"/>
      <c r="BQ22" s="45"/>
      <c r="BR22" s="51"/>
      <c r="BS22" s="51"/>
      <c r="BT22" s="41"/>
      <c r="BU22" s="52"/>
      <c r="BV22" s="45"/>
      <c r="BW22" s="51"/>
      <c r="BX22" s="450"/>
      <c r="BY22" s="450"/>
      <c r="BZ22" s="55">
        <f t="shared" si="0"/>
        <v>1</v>
      </c>
      <c r="CA22" s="55">
        <f t="shared" si="1"/>
        <v>1</v>
      </c>
      <c r="CB22" s="55">
        <f t="shared" si="2"/>
        <v>1</v>
      </c>
      <c r="CC22" s="10"/>
      <c r="CD22" s="11"/>
      <c r="CE22" s="11"/>
      <c r="CF22" s="11"/>
      <c r="CG22" s="11"/>
      <c r="CH22" s="11"/>
      <c r="CI22" s="11"/>
      <c r="CJ22" s="11"/>
      <c r="CK22" s="11"/>
      <c r="CL22" s="11"/>
      <c r="CM22" s="11"/>
      <c r="CN22" s="11"/>
      <c r="CO22" s="11"/>
      <c r="CP22" s="11"/>
      <c r="CQ22" s="11"/>
    </row>
    <row r="23" spans="1:95" ht="91.5" customHeight="1" x14ac:dyDescent="0.3">
      <c r="A23" s="65"/>
      <c r="B23" s="450"/>
      <c r="C23" s="450"/>
      <c r="D23" s="450"/>
      <c r="E23" s="45" t="s">
        <v>395</v>
      </c>
      <c r="F23" s="45" t="s">
        <v>321</v>
      </c>
      <c r="G23" s="45">
        <v>16</v>
      </c>
      <c r="H23" s="45" t="s">
        <v>167</v>
      </c>
      <c r="I23" s="45" t="s">
        <v>396</v>
      </c>
      <c r="J23" s="45" t="s">
        <v>397</v>
      </c>
      <c r="K23" s="44" t="s">
        <v>19</v>
      </c>
      <c r="L23" s="46">
        <v>45626</v>
      </c>
      <c r="M23" s="45" t="s">
        <v>274</v>
      </c>
      <c r="N23" s="47">
        <v>0</v>
      </c>
      <c r="O23" s="47">
        <v>1</v>
      </c>
      <c r="P23" s="51">
        <v>45630</v>
      </c>
      <c r="Q23" s="49">
        <v>1</v>
      </c>
      <c r="R23" s="52">
        <v>0.2</v>
      </c>
      <c r="S23" s="45" t="s">
        <v>398</v>
      </c>
      <c r="T23" s="46">
        <v>45726</v>
      </c>
      <c r="U23" s="51">
        <v>45728</v>
      </c>
      <c r="V23" s="41">
        <v>1</v>
      </c>
      <c r="W23" s="52">
        <v>1</v>
      </c>
      <c r="X23" s="52"/>
      <c r="Y23" s="52"/>
      <c r="Z23" s="52"/>
      <c r="AA23" s="41"/>
      <c r="AB23" s="52"/>
      <c r="AC23" s="45"/>
      <c r="AD23" s="51"/>
      <c r="AE23" s="51"/>
      <c r="AF23" s="41"/>
      <c r="AG23" s="52"/>
      <c r="AH23" s="45"/>
      <c r="AI23" s="51"/>
      <c r="AJ23" s="51"/>
      <c r="AK23" s="41"/>
      <c r="AL23" s="52"/>
      <c r="AM23" s="45"/>
      <c r="AN23" s="51"/>
      <c r="AO23" s="51"/>
      <c r="AP23" s="41"/>
      <c r="AQ23" s="52"/>
      <c r="AR23" s="45"/>
      <c r="AS23" s="51"/>
      <c r="AT23" s="51"/>
      <c r="AU23" s="41"/>
      <c r="AV23" s="52"/>
      <c r="AW23" s="45"/>
      <c r="AX23" s="51"/>
      <c r="AY23" s="51"/>
      <c r="AZ23" s="41"/>
      <c r="BA23" s="52"/>
      <c r="BB23" s="45"/>
      <c r="BC23" s="51"/>
      <c r="BD23" s="51"/>
      <c r="BE23" s="41"/>
      <c r="BF23" s="52"/>
      <c r="BG23" s="45"/>
      <c r="BH23" s="51"/>
      <c r="BI23" s="51"/>
      <c r="BJ23" s="41"/>
      <c r="BK23" s="52"/>
      <c r="BL23" s="45"/>
      <c r="BM23" s="51"/>
      <c r="BN23" s="51"/>
      <c r="BO23" s="41"/>
      <c r="BP23" s="52"/>
      <c r="BQ23" s="45"/>
      <c r="BR23" s="51"/>
      <c r="BS23" s="51"/>
      <c r="BT23" s="41"/>
      <c r="BU23" s="52"/>
      <c r="BV23" s="45"/>
      <c r="BW23" s="51"/>
      <c r="BX23" s="450"/>
      <c r="BY23" s="450"/>
      <c r="BZ23" s="55">
        <f t="shared" si="0"/>
        <v>1</v>
      </c>
      <c r="CA23" s="55">
        <f t="shared" si="1"/>
        <v>1</v>
      </c>
      <c r="CB23" s="55">
        <f t="shared" si="2"/>
        <v>1</v>
      </c>
      <c r="CC23" s="10"/>
      <c r="CD23" s="11"/>
      <c r="CE23" s="11"/>
      <c r="CF23" s="11"/>
      <c r="CG23" s="11"/>
      <c r="CH23" s="11"/>
      <c r="CI23" s="11"/>
      <c r="CJ23" s="11"/>
      <c r="CK23" s="11"/>
      <c r="CL23" s="11"/>
      <c r="CM23" s="11"/>
      <c r="CN23" s="11"/>
      <c r="CO23" s="11"/>
      <c r="CP23" s="11"/>
      <c r="CQ23" s="11"/>
    </row>
    <row r="24" spans="1:95" ht="141.75" customHeight="1" x14ac:dyDescent="0.3">
      <c r="A24" s="65"/>
      <c r="B24" s="450"/>
      <c r="C24" s="450"/>
      <c r="D24" s="450"/>
      <c r="E24" s="45" t="s">
        <v>402</v>
      </c>
      <c r="F24" s="45" t="s">
        <v>403</v>
      </c>
      <c r="G24" s="45">
        <v>17</v>
      </c>
      <c r="H24" s="45" t="s">
        <v>167</v>
      </c>
      <c r="I24" s="45" t="s">
        <v>404</v>
      </c>
      <c r="J24" s="45" t="s">
        <v>405</v>
      </c>
      <c r="K24" s="45" t="s">
        <v>28</v>
      </c>
      <c r="L24" s="46">
        <v>45595</v>
      </c>
      <c r="M24" s="45" t="s">
        <v>407</v>
      </c>
      <c r="N24" s="47">
        <v>0</v>
      </c>
      <c r="O24" s="47">
        <v>1</v>
      </c>
      <c r="P24" s="51">
        <v>45630</v>
      </c>
      <c r="Q24" s="41">
        <v>1</v>
      </c>
      <c r="R24" s="52">
        <v>0</v>
      </c>
      <c r="S24" s="45" t="s">
        <v>410</v>
      </c>
      <c r="T24" s="46" t="s">
        <v>411</v>
      </c>
      <c r="U24" s="155">
        <v>45930</v>
      </c>
      <c r="V24" s="41">
        <v>1</v>
      </c>
      <c r="W24" s="52">
        <v>1</v>
      </c>
      <c r="X24" s="45" t="s">
        <v>412</v>
      </c>
      <c r="Y24" s="51"/>
      <c r="Z24" s="51"/>
      <c r="AA24" s="41"/>
      <c r="AB24" s="52"/>
      <c r="AC24" s="45"/>
      <c r="AD24" s="51"/>
      <c r="AE24" s="51"/>
      <c r="AF24" s="41"/>
      <c r="AG24" s="52"/>
      <c r="AH24" s="45"/>
      <c r="AI24" s="51"/>
      <c r="AJ24" s="51"/>
      <c r="AK24" s="41"/>
      <c r="AL24" s="52"/>
      <c r="AM24" s="45"/>
      <c r="AN24" s="51"/>
      <c r="AO24" s="51"/>
      <c r="AP24" s="41"/>
      <c r="AQ24" s="52"/>
      <c r="AR24" s="45"/>
      <c r="AS24" s="51"/>
      <c r="AT24" s="51"/>
      <c r="AU24" s="41"/>
      <c r="AV24" s="52"/>
      <c r="AW24" s="45"/>
      <c r="AX24" s="51"/>
      <c r="AY24" s="51"/>
      <c r="AZ24" s="41"/>
      <c r="BA24" s="52"/>
      <c r="BB24" s="45"/>
      <c r="BC24" s="51"/>
      <c r="BD24" s="51"/>
      <c r="BE24" s="41"/>
      <c r="BF24" s="52"/>
      <c r="BG24" s="45"/>
      <c r="BH24" s="51"/>
      <c r="BI24" s="51"/>
      <c r="BJ24" s="41"/>
      <c r="BK24" s="52"/>
      <c r="BL24" s="45"/>
      <c r="BM24" s="51"/>
      <c r="BN24" s="51"/>
      <c r="BO24" s="41"/>
      <c r="BP24" s="52"/>
      <c r="BQ24" s="45"/>
      <c r="BR24" s="51"/>
      <c r="BS24" s="51"/>
      <c r="BT24" s="41"/>
      <c r="BU24" s="52"/>
      <c r="BV24" s="45"/>
      <c r="BW24" s="51"/>
      <c r="BX24" s="450"/>
      <c r="BY24" s="450"/>
      <c r="BZ24" s="55">
        <f t="shared" si="0"/>
        <v>1</v>
      </c>
      <c r="CA24" s="55">
        <f t="shared" si="1"/>
        <v>1</v>
      </c>
      <c r="CB24" s="55">
        <f t="shared" si="2"/>
        <v>1</v>
      </c>
      <c r="CC24" s="10"/>
      <c r="CD24" s="11"/>
      <c r="CE24" s="11"/>
      <c r="CF24" s="11"/>
      <c r="CG24" s="11"/>
      <c r="CH24" s="11"/>
      <c r="CI24" s="11"/>
      <c r="CJ24" s="11"/>
      <c r="CK24" s="11"/>
      <c r="CL24" s="11"/>
      <c r="CM24" s="11"/>
      <c r="CN24" s="11"/>
      <c r="CO24" s="11"/>
      <c r="CP24" s="11"/>
      <c r="CQ24" s="11"/>
    </row>
    <row r="25" spans="1:95" ht="57" x14ac:dyDescent="0.3">
      <c r="A25" s="4"/>
      <c r="B25" s="450"/>
      <c r="C25" s="450"/>
      <c r="D25" s="450"/>
      <c r="E25" s="45" t="s">
        <v>257</v>
      </c>
      <c r="F25" s="45" t="s">
        <v>258</v>
      </c>
      <c r="G25" s="44">
        <v>18</v>
      </c>
      <c r="H25" s="44" t="s">
        <v>167</v>
      </c>
      <c r="I25" s="45" t="s">
        <v>415</v>
      </c>
      <c r="J25" s="45" t="s">
        <v>416</v>
      </c>
      <c r="K25" s="45" t="s">
        <v>67</v>
      </c>
      <c r="L25" s="46">
        <v>45595</v>
      </c>
      <c r="M25" s="45" t="s">
        <v>274</v>
      </c>
      <c r="N25" s="47">
        <v>0</v>
      </c>
      <c r="O25" s="47">
        <v>1</v>
      </c>
      <c r="P25" s="51"/>
      <c r="Q25" s="41">
        <v>1</v>
      </c>
      <c r="R25" s="52"/>
      <c r="S25" s="45"/>
      <c r="T25" s="46">
        <v>45726</v>
      </c>
      <c r="U25" s="51">
        <v>45728</v>
      </c>
      <c r="V25" s="41">
        <v>1</v>
      </c>
      <c r="W25" s="52">
        <v>1</v>
      </c>
      <c r="X25" s="45" t="s">
        <v>417</v>
      </c>
      <c r="Y25" s="51"/>
      <c r="Z25" s="51"/>
      <c r="AA25" s="41"/>
      <c r="AB25" s="52"/>
      <c r="AC25" s="45"/>
      <c r="AD25" s="51"/>
      <c r="AE25" s="51"/>
      <c r="AF25" s="41"/>
      <c r="AG25" s="52"/>
      <c r="AH25" s="45"/>
      <c r="AI25" s="51"/>
      <c r="AJ25" s="51"/>
      <c r="AK25" s="41"/>
      <c r="AL25" s="52"/>
      <c r="AM25" s="45"/>
      <c r="AN25" s="51"/>
      <c r="AO25" s="51"/>
      <c r="AP25" s="41"/>
      <c r="AQ25" s="52"/>
      <c r="AR25" s="45"/>
      <c r="AS25" s="51"/>
      <c r="AT25" s="51"/>
      <c r="AU25" s="41"/>
      <c r="AV25" s="52"/>
      <c r="AW25" s="45"/>
      <c r="AX25" s="51"/>
      <c r="AY25" s="51"/>
      <c r="AZ25" s="41"/>
      <c r="BA25" s="52"/>
      <c r="BB25" s="45"/>
      <c r="BC25" s="51"/>
      <c r="BD25" s="51"/>
      <c r="BE25" s="41"/>
      <c r="BF25" s="52"/>
      <c r="BG25" s="45"/>
      <c r="BH25" s="51"/>
      <c r="BI25" s="51"/>
      <c r="BJ25" s="41"/>
      <c r="BK25" s="52"/>
      <c r="BL25" s="45"/>
      <c r="BM25" s="51"/>
      <c r="BN25" s="51"/>
      <c r="BO25" s="41"/>
      <c r="BP25" s="52"/>
      <c r="BQ25" s="45"/>
      <c r="BR25" s="51"/>
      <c r="BS25" s="51"/>
      <c r="BT25" s="41"/>
      <c r="BU25" s="52"/>
      <c r="BV25" s="45"/>
      <c r="BW25" s="51"/>
      <c r="BX25" s="450"/>
      <c r="BY25" s="450"/>
      <c r="BZ25" s="55">
        <f t="shared" si="0"/>
        <v>1</v>
      </c>
      <c r="CA25" s="55">
        <f t="shared" si="1"/>
        <v>1</v>
      </c>
      <c r="CB25" s="55">
        <f t="shared" si="2"/>
        <v>1</v>
      </c>
      <c r="CC25" s="10"/>
      <c r="CD25" s="11"/>
      <c r="CE25" s="11"/>
      <c r="CF25" s="11"/>
      <c r="CG25" s="11"/>
      <c r="CH25" s="11"/>
      <c r="CI25" s="11"/>
      <c r="CJ25" s="11"/>
      <c r="CK25" s="11"/>
      <c r="CL25" s="11"/>
      <c r="CM25" s="11"/>
      <c r="CN25" s="11"/>
      <c r="CO25" s="11"/>
      <c r="CP25" s="11"/>
      <c r="CQ25" s="11"/>
    </row>
    <row r="26" spans="1:95" ht="57" x14ac:dyDescent="0.3">
      <c r="A26" s="4"/>
      <c r="B26" s="450"/>
      <c r="C26" s="450"/>
      <c r="D26" s="450"/>
      <c r="E26" s="45" t="s">
        <v>257</v>
      </c>
      <c r="F26" s="45" t="s">
        <v>258</v>
      </c>
      <c r="G26" s="44">
        <v>19</v>
      </c>
      <c r="H26" s="44" t="s">
        <v>167</v>
      </c>
      <c r="I26" s="45" t="s">
        <v>422</v>
      </c>
      <c r="J26" s="45" t="s">
        <v>423</v>
      </c>
      <c r="K26" s="45" t="s">
        <v>67</v>
      </c>
      <c r="L26" s="46">
        <v>45595</v>
      </c>
      <c r="M26" s="45" t="s">
        <v>274</v>
      </c>
      <c r="N26" s="47">
        <v>0</v>
      </c>
      <c r="O26" s="47">
        <v>1</v>
      </c>
      <c r="P26" s="51"/>
      <c r="Q26" s="41">
        <v>1</v>
      </c>
      <c r="R26" s="52"/>
      <c r="S26" s="45"/>
      <c r="T26" s="46">
        <v>45726</v>
      </c>
      <c r="U26" s="51">
        <v>45728</v>
      </c>
      <c r="V26" s="41">
        <v>1</v>
      </c>
      <c r="W26" s="52">
        <v>1</v>
      </c>
      <c r="X26" s="45" t="s">
        <v>417</v>
      </c>
      <c r="Y26" s="51"/>
      <c r="Z26" s="51"/>
      <c r="AA26" s="41"/>
      <c r="AB26" s="52"/>
      <c r="AC26" s="45"/>
      <c r="AD26" s="51"/>
      <c r="AE26" s="51"/>
      <c r="AF26" s="41"/>
      <c r="AG26" s="52"/>
      <c r="AH26" s="45"/>
      <c r="AI26" s="51"/>
      <c r="AJ26" s="51"/>
      <c r="AK26" s="41"/>
      <c r="AL26" s="52"/>
      <c r="AM26" s="45"/>
      <c r="AN26" s="51"/>
      <c r="AO26" s="51"/>
      <c r="AP26" s="41"/>
      <c r="AQ26" s="52"/>
      <c r="AR26" s="45"/>
      <c r="AS26" s="51"/>
      <c r="AT26" s="51"/>
      <c r="AU26" s="41"/>
      <c r="AV26" s="52"/>
      <c r="AW26" s="45"/>
      <c r="AX26" s="51"/>
      <c r="AY26" s="51"/>
      <c r="AZ26" s="41"/>
      <c r="BA26" s="52"/>
      <c r="BB26" s="45"/>
      <c r="BC26" s="51"/>
      <c r="BD26" s="51"/>
      <c r="BE26" s="41"/>
      <c r="BF26" s="52"/>
      <c r="BG26" s="45"/>
      <c r="BH26" s="51"/>
      <c r="BI26" s="51"/>
      <c r="BJ26" s="41"/>
      <c r="BK26" s="52"/>
      <c r="BL26" s="45"/>
      <c r="BM26" s="51"/>
      <c r="BN26" s="51"/>
      <c r="BO26" s="41"/>
      <c r="BP26" s="52"/>
      <c r="BQ26" s="45"/>
      <c r="BR26" s="51"/>
      <c r="BS26" s="51"/>
      <c r="BT26" s="41"/>
      <c r="BU26" s="52"/>
      <c r="BV26" s="45"/>
      <c r="BW26" s="51"/>
      <c r="BX26" s="450"/>
      <c r="BY26" s="450"/>
      <c r="BZ26" s="55">
        <f t="shared" si="0"/>
        <v>1</v>
      </c>
      <c r="CA26" s="55">
        <f t="shared" si="1"/>
        <v>1</v>
      </c>
      <c r="CB26" s="55">
        <f t="shared" si="2"/>
        <v>1</v>
      </c>
      <c r="CC26" s="10"/>
      <c r="CD26" s="11"/>
      <c r="CE26" s="11"/>
      <c r="CF26" s="11"/>
      <c r="CG26" s="11"/>
      <c r="CH26" s="11"/>
      <c r="CI26" s="11"/>
      <c r="CJ26" s="11"/>
      <c r="CK26" s="11"/>
      <c r="CL26" s="11"/>
      <c r="CM26" s="11"/>
      <c r="CN26" s="11"/>
      <c r="CO26" s="11"/>
      <c r="CP26" s="11"/>
      <c r="CQ26" s="11"/>
    </row>
    <row r="27" spans="1:95" ht="57" x14ac:dyDescent="0.3">
      <c r="A27" s="4"/>
      <c r="B27" s="450"/>
      <c r="C27" s="450"/>
      <c r="D27" s="450"/>
      <c r="E27" s="45" t="s">
        <v>257</v>
      </c>
      <c r="F27" s="45" t="s">
        <v>258</v>
      </c>
      <c r="G27" s="44">
        <v>20</v>
      </c>
      <c r="H27" s="44" t="s">
        <v>167</v>
      </c>
      <c r="I27" s="45" t="s">
        <v>429</v>
      </c>
      <c r="J27" s="45" t="s">
        <v>430</v>
      </c>
      <c r="K27" s="45" t="s">
        <v>67</v>
      </c>
      <c r="L27" s="46">
        <v>45595</v>
      </c>
      <c r="M27" s="45" t="s">
        <v>274</v>
      </c>
      <c r="N27" s="47">
        <v>0</v>
      </c>
      <c r="O27" s="47">
        <v>1</v>
      </c>
      <c r="P27" s="51"/>
      <c r="Q27" s="41">
        <v>1</v>
      </c>
      <c r="R27" s="52"/>
      <c r="S27" s="45"/>
      <c r="T27" s="46">
        <v>45726</v>
      </c>
      <c r="U27" s="51">
        <v>45728</v>
      </c>
      <c r="V27" s="41">
        <v>1</v>
      </c>
      <c r="W27" s="52">
        <v>1</v>
      </c>
      <c r="X27" s="45" t="s">
        <v>417</v>
      </c>
      <c r="Y27" s="51"/>
      <c r="Z27" s="51"/>
      <c r="AA27" s="41"/>
      <c r="AB27" s="52"/>
      <c r="AC27" s="45"/>
      <c r="AD27" s="51"/>
      <c r="AE27" s="51"/>
      <c r="AF27" s="41"/>
      <c r="AG27" s="52"/>
      <c r="AH27" s="45"/>
      <c r="AI27" s="51"/>
      <c r="AJ27" s="51"/>
      <c r="AK27" s="41"/>
      <c r="AL27" s="52"/>
      <c r="AM27" s="45"/>
      <c r="AN27" s="51"/>
      <c r="AO27" s="51"/>
      <c r="AP27" s="41"/>
      <c r="AQ27" s="52"/>
      <c r="AR27" s="45"/>
      <c r="AS27" s="51"/>
      <c r="AT27" s="51"/>
      <c r="AU27" s="41"/>
      <c r="AV27" s="52"/>
      <c r="AW27" s="45"/>
      <c r="AX27" s="51"/>
      <c r="AY27" s="51"/>
      <c r="AZ27" s="41"/>
      <c r="BA27" s="52"/>
      <c r="BB27" s="45"/>
      <c r="BC27" s="51"/>
      <c r="BD27" s="51"/>
      <c r="BE27" s="41"/>
      <c r="BF27" s="52"/>
      <c r="BG27" s="45"/>
      <c r="BH27" s="51"/>
      <c r="BI27" s="51"/>
      <c r="BJ27" s="41"/>
      <c r="BK27" s="52"/>
      <c r="BL27" s="45"/>
      <c r="BM27" s="51"/>
      <c r="BN27" s="51"/>
      <c r="BO27" s="41"/>
      <c r="BP27" s="52"/>
      <c r="BQ27" s="45"/>
      <c r="BR27" s="51"/>
      <c r="BS27" s="51"/>
      <c r="BT27" s="41"/>
      <c r="BU27" s="52"/>
      <c r="BV27" s="45"/>
      <c r="BW27" s="51"/>
      <c r="BX27" s="450"/>
      <c r="BY27" s="450"/>
      <c r="BZ27" s="55">
        <f t="shared" si="0"/>
        <v>1</v>
      </c>
      <c r="CA27" s="55">
        <f t="shared" si="1"/>
        <v>1</v>
      </c>
      <c r="CB27" s="55">
        <f t="shared" si="2"/>
        <v>1</v>
      </c>
      <c r="CC27" s="10"/>
      <c r="CD27" s="11"/>
      <c r="CE27" s="11"/>
      <c r="CF27" s="11"/>
      <c r="CG27" s="11"/>
      <c r="CH27" s="11"/>
      <c r="CI27" s="11"/>
      <c r="CJ27" s="11"/>
      <c r="CK27" s="11"/>
      <c r="CL27" s="11"/>
      <c r="CM27" s="11"/>
      <c r="CN27" s="11"/>
      <c r="CO27" s="11"/>
      <c r="CP27" s="11"/>
      <c r="CQ27" s="11"/>
    </row>
    <row r="28" spans="1:95" ht="57" x14ac:dyDescent="0.3">
      <c r="A28" s="4"/>
      <c r="B28" s="450"/>
      <c r="C28" s="450"/>
      <c r="D28" s="450"/>
      <c r="E28" s="45" t="s">
        <v>257</v>
      </c>
      <c r="F28" s="45" t="s">
        <v>258</v>
      </c>
      <c r="G28" s="44">
        <v>21</v>
      </c>
      <c r="H28" s="44" t="s">
        <v>167</v>
      </c>
      <c r="I28" s="45" t="s">
        <v>429</v>
      </c>
      <c r="J28" s="45" t="s">
        <v>430</v>
      </c>
      <c r="K28" s="45" t="s">
        <v>67</v>
      </c>
      <c r="L28" s="46">
        <v>45595</v>
      </c>
      <c r="M28" s="45" t="s">
        <v>274</v>
      </c>
      <c r="N28" s="47">
        <v>0</v>
      </c>
      <c r="O28" s="47">
        <v>1</v>
      </c>
      <c r="P28" s="51"/>
      <c r="Q28" s="41">
        <v>1</v>
      </c>
      <c r="R28" s="52"/>
      <c r="S28" s="45"/>
      <c r="T28" s="46">
        <v>45726</v>
      </c>
      <c r="U28" s="51">
        <v>45728</v>
      </c>
      <c r="V28" s="41">
        <v>1</v>
      </c>
      <c r="W28" s="52">
        <v>1</v>
      </c>
      <c r="X28" s="45" t="s">
        <v>417</v>
      </c>
      <c r="Y28" s="51"/>
      <c r="Z28" s="51"/>
      <c r="AA28" s="41"/>
      <c r="AB28" s="52"/>
      <c r="AC28" s="45"/>
      <c r="AD28" s="51"/>
      <c r="AE28" s="51"/>
      <c r="AF28" s="41"/>
      <c r="AG28" s="52"/>
      <c r="AH28" s="45"/>
      <c r="AI28" s="51"/>
      <c r="AJ28" s="51"/>
      <c r="AK28" s="41"/>
      <c r="AL28" s="52"/>
      <c r="AM28" s="45"/>
      <c r="AN28" s="51"/>
      <c r="AO28" s="51"/>
      <c r="AP28" s="41"/>
      <c r="AQ28" s="52"/>
      <c r="AR28" s="45"/>
      <c r="AS28" s="51"/>
      <c r="AT28" s="51"/>
      <c r="AU28" s="41"/>
      <c r="AV28" s="52"/>
      <c r="AW28" s="45"/>
      <c r="AX28" s="51"/>
      <c r="AY28" s="51"/>
      <c r="AZ28" s="41"/>
      <c r="BA28" s="52"/>
      <c r="BB28" s="45"/>
      <c r="BC28" s="51"/>
      <c r="BD28" s="51"/>
      <c r="BE28" s="41"/>
      <c r="BF28" s="52"/>
      <c r="BG28" s="45"/>
      <c r="BH28" s="51"/>
      <c r="BI28" s="51"/>
      <c r="BJ28" s="41"/>
      <c r="BK28" s="52"/>
      <c r="BL28" s="45"/>
      <c r="BM28" s="51"/>
      <c r="BN28" s="51"/>
      <c r="BO28" s="41"/>
      <c r="BP28" s="52"/>
      <c r="BQ28" s="45"/>
      <c r="BR28" s="51"/>
      <c r="BS28" s="51"/>
      <c r="BT28" s="41"/>
      <c r="BU28" s="52"/>
      <c r="BV28" s="45"/>
      <c r="BW28" s="51"/>
      <c r="BX28" s="450"/>
      <c r="BY28" s="450"/>
      <c r="BZ28" s="55">
        <f t="shared" si="0"/>
        <v>1</v>
      </c>
      <c r="CA28" s="55">
        <f t="shared" si="1"/>
        <v>1</v>
      </c>
      <c r="CB28" s="55">
        <f t="shared" si="2"/>
        <v>1</v>
      </c>
      <c r="CC28" s="10"/>
      <c r="CD28" s="11"/>
      <c r="CE28" s="11"/>
      <c r="CF28" s="11"/>
      <c r="CG28" s="11"/>
      <c r="CH28" s="11"/>
      <c r="CI28" s="11"/>
      <c r="CJ28" s="11"/>
      <c r="CK28" s="11"/>
      <c r="CL28" s="11"/>
      <c r="CM28" s="11"/>
      <c r="CN28" s="11"/>
      <c r="CO28" s="11"/>
      <c r="CP28" s="11"/>
      <c r="CQ28" s="11"/>
    </row>
    <row r="29" spans="1:95" ht="57" x14ac:dyDescent="0.3">
      <c r="A29" s="4"/>
      <c r="B29" s="450"/>
      <c r="C29" s="450"/>
      <c r="D29" s="450"/>
      <c r="E29" s="45" t="s">
        <v>257</v>
      </c>
      <c r="F29" s="45" t="s">
        <v>258</v>
      </c>
      <c r="G29" s="44">
        <v>22</v>
      </c>
      <c r="H29" s="44" t="s">
        <v>167</v>
      </c>
      <c r="I29" s="45" t="s">
        <v>437</v>
      </c>
      <c r="J29" s="45" t="s">
        <v>438</v>
      </c>
      <c r="K29" s="45" t="s">
        <v>67</v>
      </c>
      <c r="L29" s="46">
        <v>45595</v>
      </c>
      <c r="M29" s="45" t="s">
        <v>274</v>
      </c>
      <c r="N29" s="47">
        <v>0</v>
      </c>
      <c r="O29" s="47">
        <v>1</v>
      </c>
      <c r="P29" s="51"/>
      <c r="Q29" s="41">
        <v>1</v>
      </c>
      <c r="R29" s="52"/>
      <c r="S29" s="45"/>
      <c r="T29" s="46">
        <v>45726</v>
      </c>
      <c r="U29" s="51">
        <v>45728</v>
      </c>
      <c r="V29" s="41">
        <v>1</v>
      </c>
      <c r="W29" s="52">
        <v>1</v>
      </c>
      <c r="X29" s="45" t="s">
        <v>417</v>
      </c>
      <c r="Y29" s="51"/>
      <c r="Z29" s="51"/>
      <c r="AA29" s="41"/>
      <c r="AB29" s="52"/>
      <c r="AC29" s="45"/>
      <c r="AD29" s="51"/>
      <c r="AE29" s="51"/>
      <c r="AF29" s="41"/>
      <c r="AG29" s="52"/>
      <c r="AH29" s="45"/>
      <c r="AI29" s="51"/>
      <c r="AJ29" s="51"/>
      <c r="AK29" s="41"/>
      <c r="AL29" s="52"/>
      <c r="AM29" s="45"/>
      <c r="AN29" s="51"/>
      <c r="AO29" s="51"/>
      <c r="AP29" s="41"/>
      <c r="AQ29" s="52"/>
      <c r="AR29" s="45"/>
      <c r="AS29" s="51"/>
      <c r="AT29" s="51"/>
      <c r="AU29" s="41"/>
      <c r="AV29" s="52"/>
      <c r="AW29" s="45"/>
      <c r="AX29" s="51"/>
      <c r="AY29" s="51"/>
      <c r="AZ29" s="41"/>
      <c r="BA29" s="52"/>
      <c r="BB29" s="45"/>
      <c r="BC29" s="51"/>
      <c r="BD29" s="51"/>
      <c r="BE29" s="41"/>
      <c r="BF29" s="52"/>
      <c r="BG29" s="45"/>
      <c r="BH29" s="51"/>
      <c r="BI29" s="51"/>
      <c r="BJ29" s="41"/>
      <c r="BK29" s="52"/>
      <c r="BL29" s="45"/>
      <c r="BM29" s="51"/>
      <c r="BN29" s="51"/>
      <c r="BO29" s="41"/>
      <c r="BP29" s="52"/>
      <c r="BQ29" s="45"/>
      <c r="BR29" s="51"/>
      <c r="BS29" s="51"/>
      <c r="BT29" s="41"/>
      <c r="BU29" s="52"/>
      <c r="BV29" s="45"/>
      <c r="BW29" s="51"/>
      <c r="BX29" s="450"/>
      <c r="BY29" s="450"/>
      <c r="BZ29" s="55">
        <f t="shared" si="0"/>
        <v>1</v>
      </c>
      <c r="CA29" s="55">
        <f t="shared" si="1"/>
        <v>1</v>
      </c>
      <c r="CB29" s="55">
        <f t="shared" si="2"/>
        <v>1</v>
      </c>
      <c r="CC29" s="10"/>
      <c r="CD29" s="11"/>
      <c r="CE29" s="11"/>
      <c r="CF29" s="11"/>
      <c r="CG29" s="11"/>
      <c r="CH29" s="11"/>
      <c r="CI29" s="11"/>
      <c r="CJ29" s="11"/>
      <c r="CK29" s="11"/>
      <c r="CL29" s="11"/>
      <c r="CM29" s="11"/>
      <c r="CN29" s="11"/>
      <c r="CO29" s="11"/>
      <c r="CP29" s="11"/>
      <c r="CQ29" s="11"/>
    </row>
    <row r="30" spans="1:95" ht="57" x14ac:dyDescent="0.3">
      <c r="A30" s="4"/>
      <c r="B30" s="450"/>
      <c r="C30" s="450"/>
      <c r="D30" s="450"/>
      <c r="E30" s="45" t="s">
        <v>257</v>
      </c>
      <c r="F30" s="45" t="s">
        <v>258</v>
      </c>
      <c r="G30" s="44">
        <v>23</v>
      </c>
      <c r="H30" s="44" t="s">
        <v>167</v>
      </c>
      <c r="I30" s="45" t="s">
        <v>443</v>
      </c>
      <c r="J30" s="45" t="s">
        <v>444</v>
      </c>
      <c r="K30" s="45" t="s">
        <v>67</v>
      </c>
      <c r="L30" s="46">
        <v>45595</v>
      </c>
      <c r="M30" s="45" t="s">
        <v>274</v>
      </c>
      <c r="N30" s="47">
        <v>0</v>
      </c>
      <c r="O30" s="47">
        <v>1</v>
      </c>
      <c r="P30" s="51"/>
      <c r="Q30" s="41">
        <v>1</v>
      </c>
      <c r="R30" s="52"/>
      <c r="S30" s="45"/>
      <c r="T30" s="46">
        <v>45726</v>
      </c>
      <c r="U30" s="51">
        <v>45728</v>
      </c>
      <c r="V30" s="41">
        <v>1</v>
      </c>
      <c r="W30" s="52">
        <v>1</v>
      </c>
      <c r="X30" s="45" t="s">
        <v>417</v>
      </c>
      <c r="Y30" s="51"/>
      <c r="Z30" s="51"/>
      <c r="AA30" s="41"/>
      <c r="AB30" s="52"/>
      <c r="AC30" s="45"/>
      <c r="AD30" s="51"/>
      <c r="AE30" s="51"/>
      <c r="AF30" s="41"/>
      <c r="AG30" s="52"/>
      <c r="AH30" s="45"/>
      <c r="AI30" s="51"/>
      <c r="AJ30" s="51"/>
      <c r="AK30" s="41"/>
      <c r="AL30" s="52"/>
      <c r="AM30" s="45"/>
      <c r="AN30" s="51"/>
      <c r="AO30" s="51"/>
      <c r="AP30" s="41"/>
      <c r="AQ30" s="52"/>
      <c r="AR30" s="45"/>
      <c r="AS30" s="51"/>
      <c r="AT30" s="51"/>
      <c r="AU30" s="41"/>
      <c r="AV30" s="52"/>
      <c r="AW30" s="45"/>
      <c r="AX30" s="51"/>
      <c r="AY30" s="51"/>
      <c r="AZ30" s="41"/>
      <c r="BA30" s="52"/>
      <c r="BB30" s="45"/>
      <c r="BC30" s="51"/>
      <c r="BD30" s="51"/>
      <c r="BE30" s="41"/>
      <c r="BF30" s="52"/>
      <c r="BG30" s="45"/>
      <c r="BH30" s="51"/>
      <c r="BI30" s="51"/>
      <c r="BJ30" s="41"/>
      <c r="BK30" s="52"/>
      <c r="BL30" s="45"/>
      <c r="BM30" s="51"/>
      <c r="BN30" s="51"/>
      <c r="BO30" s="41"/>
      <c r="BP30" s="52"/>
      <c r="BQ30" s="45"/>
      <c r="BR30" s="51"/>
      <c r="BS30" s="51"/>
      <c r="BT30" s="41"/>
      <c r="BU30" s="52"/>
      <c r="BV30" s="45"/>
      <c r="BW30" s="51"/>
      <c r="BX30" s="450"/>
      <c r="BY30" s="450"/>
      <c r="BZ30" s="55">
        <f t="shared" si="0"/>
        <v>1</v>
      </c>
      <c r="CA30" s="55">
        <f t="shared" si="1"/>
        <v>1</v>
      </c>
      <c r="CB30" s="55">
        <f t="shared" si="2"/>
        <v>1</v>
      </c>
      <c r="CC30" s="10"/>
      <c r="CD30" s="11"/>
      <c r="CE30" s="11"/>
      <c r="CF30" s="11"/>
      <c r="CG30" s="11"/>
      <c r="CH30" s="11"/>
      <c r="CI30" s="11"/>
      <c r="CJ30" s="11"/>
      <c r="CK30" s="11"/>
      <c r="CL30" s="11"/>
      <c r="CM30" s="11"/>
      <c r="CN30" s="11"/>
      <c r="CO30" s="11"/>
      <c r="CP30" s="11"/>
      <c r="CQ30" s="11"/>
    </row>
    <row r="31" spans="1:95" ht="57" x14ac:dyDescent="0.3">
      <c r="A31" s="4"/>
      <c r="B31" s="450"/>
      <c r="C31" s="450"/>
      <c r="D31" s="450"/>
      <c r="E31" s="45" t="s">
        <v>257</v>
      </c>
      <c r="F31" s="45" t="s">
        <v>258</v>
      </c>
      <c r="G31" s="44">
        <v>24</v>
      </c>
      <c r="H31" s="44" t="s">
        <v>167</v>
      </c>
      <c r="I31" s="45" t="s">
        <v>449</v>
      </c>
      <c r="J31" s="45" t="s">
        <v>450</v>
      </c>
      <c r="K31" s="45" t="s">
        <v>67</v>
      </c>
      <c r="L31" s="46">
        <v>45595</v>
      </c>
      <c r="M31" s="45" t="s">
        <v>274</v>
      </c>
      <c r="N31" s="47">
        <v>0</v>
      </c>
      <c r="O31" s="47">
        <v>1</v>
      </c>
      <c r="P31" s="51"/>
      <c r="Q31" s="41">
        <v>1</v>
      </c>
      <c r="R31" s="52"/>
      <c r="S31" s="45"/>
      <c r="T31" s="46">
        <v>45726</v>
      </c>
      <c r="U31" s="51">
        <v>45728</v>
      </c>
      <c r="V31" s="41">
        <v>1</v>
      </c>
      <c r="W31" s="52">
        <v>1</v>
      </c>
      <c r="X31" s="45" t="s">
        <v>417</v>
      </c>
      <c r="Y31" s="51"/>
      <c r="Z31" s="51"/>
      <c r="AA31" s="41"/>
      <c r="AB31" s="52"/>
      <c r="AC31" s="45"/>
      <c r="AD31" s="51"/>
      <c r="AE31" s="51"/>
      <c r="AF31" s="41"/>
      <c r="AG31" s="52"/>
      <c r="AH31" s="45"/>
      <c r="AI31" s="51"/>
      <c r="AJ31" s="51"/>
      <c r="AK31" s="41"/>
      <c r="AL31" s="52"/>
      <c r="AM31" s="45"/>
      <c r="AN31" s="51"/>
      <c r="AO31" s="51"/>
      <c r="AP31" s="41"/>
      <c r="AQ31" s="52"/>
      <c r="AR31" s="45"/>
      <c r="AS31" s="51"/>
      <c r="AT31" s="51"/>
      <c r="AU31" s="41"/>
      <c r="AV31" s="52"/>
      <c r="AW31" s="45"/>
      <c r="AX31" s="51"/>
      <c r="AY31" s="51"/>
      <c r="AZ31" s="41"/>
      <c r="BA31" s="52"/>
      <c r="BB31" s="45"/>
      <c r="BC31" s="51"/>
      <c r="BD31" s="51"/>
      <c r="BE31" s="41"/>
      <c r="BF31" s="52"/>
      <c r="BG31" s="45"/>
      <c r="BH31" s="51"/>
      <c r="BI31" s="51"/>
      <c r="BJ31" s="41"/>
      <c r="BK31" s="52"/>
      <c r="BL31" s="45"/>
      <c r="BM31" s="51"/>
      <c r="BN31" s="51"/>
      <c r="BO31" s="41"/>
      <c r="BP31" s="52"/>
      <c r="BQ31" s="45"/>
      <c r="BR31" s="51"/>
      <c r="BS31" s="51"/>
      <c r="BT31" s="41"/>
      <c r="BU31" s="52"/>
      <c r="BV31" s="45"/>
      <c r="BW31" s="51"/>
      <c r="BX31" s="450"/>
      <c r="BY31" s="450"/>
      <c r="BZ31" s="55">
        <f t="shared" si="0"/>
        <v>1</v>
      </c>
      <c r="CA31" s="55">
        <f t="shared" si="1"/>
        <v>1</v>
      </c>
      <c r="CB31" s="55">
        <f t="shared" si="2"/>
        <v>1</v>
      </c>
      <c r="CC31" s="10"/>
      <c r="CD31" s="11"/>
      <c r="CE31" s="11"/>
      <c r="CF31" s="11"/>
      <c r="CG31" s="11"/>
      <c r="CH31" s="11"/>
      <c r="CI31" s="11"/>
      <c r="CJ31" s="11"/>
      <c r="CK31" s="11"/>
      <c r="CL31" s="11"/>
      <c r="CM31" s="11"/>
      <c r="CN31" s="11"/>
      <c r="CO31" s="11"/>
      <c r="CP31" s="11"/>
      <c r="CQ31" s="11"/>
    </row>
    <row r="32" spans="1:95" ht="57" x14ac:dyDescent="0.3">
      <c r="A32" s="4"/>
      <c r="B32" s="451"/>
      <c r="C32" s="451"/>
      <c r="D32" s="451"/>
      <c r="E32" s="45" t="s">
        <v>257</v>
      </c>
      <c r="F32" s="45" t="s">
        <v>258</v>
      </c>
      <c r="G32" s="44">
        <v>25</v>
      </c>
      <c r="H32" s="44" t="s">
        <v>167</v>
      </c>
      <c r="I32" s="45" t="s">
        <v>454</v>
      </c>
      <c r="J32" s="45" t="s">
        <v>455</v>
      </c>
      <c r="K32" s="45" t="s">
        <v>67</v>
      </c>
      <c r="L32" s="46">
        <v>45595</v>
      </c>
      <c r="M32" s="45" t="s">
        <v>274</v>
      </c>
      <c r="N32" s="47">
        <v>0</v>
      </c>
      <c r="O32" s="47">
        <v>1</v>
      </c>
      <c r="P32" s="60">
        <v>45580</v>
      </c>
      <c r="Q32" s="41">
        <v>1</v>
      </c>
      <c r="R32" s="49"/>
      <c r="S32" s="44" t="s">
        <v>456</v>
      </c>
      <c r="T32" s="50">
        <v>45303</v>
      </c>
      <c r="U32" s="51">
        <v>45728</v>
      </c>
      <c r="V32" s="41">
        <v>1</v>
      </c>
      <c r="W32" s="52">
        <v>1</v>
      </c>
      <c r="X32" s="45" t="s">
        <v>457</v>
      </c>
      <c r="Y32" s="51"/>
      <c r="Z32" s="51"/>
      <c r="AA32" s="41"/>
      <c r="AB32" s="52"/>
      <c r="AC32" s="45"/>
      <c r="AD32" s="51"/>
      <c r="AE32" s="51"/>
      <c r="AF32" s="41"/>
      <c r="AG32" s="52"/>
      <c r="AH32" s="45"/>
      <c r="AI32" s="51"/>
      <c r="AJ32" s="51"/>
      <c r="AK32" s="41"/>
      <c r="AL32" s="52"/>
      <c r="AM32" s="45"/>
      <c r="AN32" s="51"/>
      <c r="AO32" s="51"/>
      <c r="AP32" s="41"/>
      <c r="AQ32" s="52"/>
      <c r="AR32" s="45"/>
      <c r="AS32" s="51"/>
      <c r="AT32" s="51"/>
      <c r="AU32" s="41"/>
      <c r="AV32" s="52"/>
      <c r="AW32" s="45"/>
      <c r="AX32" s="51"/>
      <c r="AY32" s="51"/>
      <c r="AZ32" s="41"/>
      <c r="BA32" s="52"/>
      <c r="BB32" s="45"/>
      <c r="BC32" s="51"/>
      <c r="BD32" s="51"/>
      <c r="BE32" s="41"/>
      <c r="BF32" s="52"/>
      <c r="BG32" s="45"/>
      <c r="BH32" s="51"/>
      <c r="BI32" s="51"/>
      <c r="BJ32" s="41"/>
      <c r="BK32" s="52"/>
      <c r="BL32" s="45"/>
      <c r="BM32" s="51"/>
      <c r="BN32" s="51"/>
      <c r="BO32" s="41"/>
      <c r="BP32" s="52"/>
      <c r="BQ32" s="45"/>
      <c r="BR32" s="51"/>
      <c r="BS32" s="51"/>
      <c r="BT32" s="41"/>
      <c r="BU32" s="52"/>
      <c r="BV32" s="45"/>
      <c r="BW32" s="51"/>
      <c r="BX32" s="451"/>
      <c r="BY32" s="451"/>
      <c r="BZ32" s="55">
        <f t="shared" si="0"/>
        <v>1</v>
      </c>
      <c r="CA32" s="55">
        <f t="shared" si="1"/>
        <v>1</v>
      </c>
      <c r="CB32" s="55">
        <f t="shared" si="2"/>
        <v>1</v>
      </c>
      <c r="CC32" s="10"/>
      <c r="CD32" s="11"/>
      <c r="CE32" s="11"/>
      <c r="CF32" s="11"/>
      <c r="CG32" s="11"/>
      <c r="CH32" s="11"/>
      <c r="CI32" s="11"/>
      <c r="CJ32" s="11"/>
      <c r="CK32" s="11"/>
      <c r="CL32" s="11"/>
      <c r="CM32" s="11"/>
      <c r="CN32" s="11"/>
      <c r="CO32" s="11"/>
      <c r="CP32" s="11"/>
      <c r="CQ32" s="11"/>
    </row>
    <row r="33" spans="1:95" ht="86.25" customHeight="1" x14ac:dyDescent="0.3">
      <c r="A33" s="4"/>
      <c r="B33" s="452" t="s">
        <v>233</v>
      </c>
      <c r="C33" s="478">
        <v>45503</v>
      </c>
      <c r="D33" s="478">
        <v>45513</v>
      </c>
      <c r="E33" s="45" t="s">
        <v>461</v>
      </c>
      <c r="F33" s="45" t="s">
        <v>462</v>
      </c>
      <c r="G33" s="44">
        <v>26</v>
      </c>
      <c r="H33" s="44" t="s">
        <v>167</v>
      </c>
      <c r="I33" s="45" t="s">
        <v>463</v>
      </c>
      <c r="J33" s="45" t="s">
        <v>465</v>
      </c>
      <c r="K33" s="45" t="s">
        <v>49</v>
      </c>
      <c r="L33" s="46">
        <v>45626</v>
      </c>
      <c r="M33" s="45" t="s">
        <v>274</v>
      </c>
      <c r="N33" s="47">
        <v>0</v>
      </c>
      <c r="O33" s="47">
        <v>1</v>
      </c>
      <c r="P33" s="60"/>
      <c r="Q33" s="41">
        <v>1</v>
      </c>
      <c r="R33" s="49"/>
      <c r="S33" s="44"/>
      <c r="T33" s="50"/>
      <c r="U33" s="51">
        <v>45891</v>
      </c>
      <c r="V33" s="41">
        <v>1</v>
      </c>
      <c r="W33" s="52">
        <v>1</v>
      </c>
      <c r="X33" s="45" t="s">
        <v>468</v>
      </c>
      <c r="Y33" s="51"/>
      <c r="Z33" s="51"/>
      <c r="AA33" s="41"/>
      <c r="AB33" s="52"/>
      <c r="AC33" s="45"/>
      <c r="AD33" s="51"/>
      <c r="AE33" s="51"/>
      <c r="AF33" s="41"/>
      <c r="AG33" s="52"/>
      <c r="AH33" s="45"/>
      <c r="AI33" s="51"/>
      <c r="AJ33" s="51"/>
      <c r="AK33" s="41"/>
      <c r="AL33" s="52"/>
      <c r="AM33" s="45"/>
      <c r="AN33" s="51"/>
      <c r="AO33" s="51"/>
      <c r="AP33" s="41"/>
      <c r="AQ33" s="52"/>
      <c r="AR33" s="45"/>
      <c r="AS33" s="51"/>
      <c r="AT33" s="51"/>
      <c r="AU33" s="41"/>
      <c r="AV33" s="52"/>
      <c r="AW33" s="45"/>
      <c r="AX33" s="51"/>
      <c r="AY33" s="51"/>
      <c r="AZ33" s="41"/>
      <c r="BA33" s="52"/>
      <c r="BB33" s="45"/>
      <c r="BC33" s="51"/>
      <c r="BD33" s="51"/>
      <c r="BE33" s="41"/>
      <c r="BF33" s="52"/>
      <c r="BG33" s="45"/>
      <c r="BH33" s="51"/>
      <c r="BI33" s="51"/>
      <c r="BJ33" s="41"/>
      <c r="BK33" s="52"/>
      <c r="BL33" s="45"/>
      <c r="BM33" s="51"/>
      <c r="BN33" s="51"/>
      <c r="BO33" s="41"/>
      <c r="BP33" s="52"/>
      <c r="BQ33" s="45"/>
      <c r="BR33" s="51"/>
      <c r="BS33" s="51"/>
      <c r="BT33" s="41"/>
      <c r="BU33" s="52"/>
      <c r="BV33" s="45"/>
      <c r="BW33" s="51"/>
      <c r="BX33" s="452" t="s">
        <v>469</v>
      </c>
      <c r="BY33" s="453" t="s">
        <v>470</v>
      </c>
      <c r="BZ33" s="55">
        <f t="shared" si="0"/>
        <v>1</v>
      </c>
      <c r="CA33" s="55">
        <f t="shared" si="1"/>
        <v>1</v>
      </c>
      <c r="CB33" s="55">
        <f t="shared" si="2"/>
        <v>1</v>
      </c>
      <c r="CC33" s="10"/>
      <c r="CD33" s="11"/>
      <c r="CE33" s="11"/>
      <c r="CF33" s="11"/>
      <c r="CG33" s="11"/>
      <c r="CH33" s="11"/>
      <c r="CI33" s="11"/>
      <c r="CJ33" s="11"/>
      <c r="CK33" s="11"/>
      <c r="CL33" s="11"/>
      <c r="CM33" s="11"/>
      <c r="CN33" s="11"/>
      <c r="CO33" s="11"/>
      <c r="CP33" s="11"/>
      <c r="CQ33" s="11"/>
    </row>
    <row r="34" spans="1:95" ht="141" customHeight="1" x14ac:dyDescent="0.3">
      <c r="A34" s="4"/>
      <c r="B34" s="450"/>
      <c r="C34" s="450"/>
      <c r="D34" s="450"/>
      <c r="E34" s="45" t="s">
        <v>474</v>
      </c>
      <c r="F34" s="45" t="s">
        <v>475</v>
      </c>
      <c r="G34" s="44">
        <v>27</v>
      </c>
      <c r="H34" s="44" t="s">
        <v>167</v>
      </c>
      <c r="I34" s="45" t="s">
        <v>476</v>
      </c>
      <c r="J34" s="45" t="s">
        <v>477</v>
      </c>
      <c r="K34" s="45" t="s">
        <v>74</v>
      </c>
      <c r="L34" s="46">
        <v>45565</v>
      </c>
      <c r="M34" s="45" t="s">
        <v>274</v>
      </c>
      <c r="N34" s="47">
        <v>0</v>
      </c>
      <c r="O34" s="47">
        <v>1</v>
      </c>
      <c r="P34" s="60"/>
      <c r="Q34" s="41">
        <v>1</v>
      </c>
      <c r="R34" s="49"/>
      <c r="S34" s="44"/>
      <c r="T34" s="50"/>
      <c r="U34" s="51">
        <v>45891</v>
      </c>
      <c r="V34" s="41">
        <v>1</v>
      </c>
      <c r="W34" s="52"/>
      <c r="X34" s="45" t="s">
        <v>482</v>
      </c>
      <c r="Y34" s="51"/>
      <c r="Z34" s="51"/>
      <c r="AA34" s="41"/>
      <c r="AB34" s="52"/>
      <c r="AC34" s="45"/>
      <c r="AD34" s="51"/>
      <c r="AE34" s="51"/>
      <c r="AF34" s="41"/>
      <c r="AG34" s="52"/>
      <c r="AH34" s="45"/>
      <c r="AI34" s="51"/>
      <c r="AJ34" s="51"/>
      <c r="AK34" s="41"/>
      <c r="AL34" s="52"/>
      <c r="AM34" s="45"/>
      <c r="AN34" s="51"/>
      <c r="AO34" s="51"/>
      <c r="AP34" s="41"/>
      <c r="AQ34" s="52"/>
      <c r="AR34" s="45"/>
      <c r="AS34" s="51"/>
      <c r="AT34" s="51"/>
      <c r="AU34" s="41"/>
      <c r="AV34" s="52"/>
      <c r="AW34" s="45"/>
      <c r="AX34" s="51"/>
      <c r="AY34" s="51"/>
      <c r="AZ34" s="41"/>
      <c r="BA34" s="52"/>
      <c r="BB34" s="45"/>
      <c r="BC34" s="51"/>
      <c r="BD34" s="51"/>
      <c r="BE34" s="41"/>
      <c r="BF34" s="52"/>
      <c r="BG34" s="45"/>
      <c r="BH34" s="51"/>
      <c r="BI34" s="51"/>
      <c r="BJ34" s="41"/>
      <c r="BK34" s="52"/>
      <c r="BL34" s="45"/>
      <c r="BM34" s="51"/>
      <c r="BN34" s="51"/>
      <c r="BO34" s="41"/>
      <c r="BP34" s="52"/>
      <c r="BQ34" s="45"/>
      <c r="BR34" s="51"/>
      <c r="BS34" s="51"/>
      <c r="BT34" s="41"/>
      <c r="BU34" s="52"/>
      <c r="BV34" s="45"/>
      <c r="BW34" s="51"/>
      <c r="BX34" s="450"/>
      <c r="BY34" s="450"/>
      <c r="BZ34" s="55">
        <f t="shared" si="0"/>
        <v>1</v>
      </c>
      <c r="CA34" s="55">
        <f t="shared" si="1"/>
        <v>1</v>
      </c>
      <c r="CB34" s="55">
        <f t="shared" si="2"/>
        <v>1</v>
      </c>
      <c r="CC34" s="10"/>
      <c r="CD34" s="11"/>
      <c r="CE34" s="11"/>
      <c r="CF34" s="11"/>
      <c r="CG34" s="11"/>
      <c r="CH34" s="11"/>
      <c r="CI34" s="11"/>
      <c r="CJ34" s="11"/>
      <c r="CK34" s="11"/>
      <c r="CL34" s="11"/>
      <c r="CM34" s="11"/>
      <c r="CN34" s="11"/>
      <c r="CO34" s="11"/>
      <c r="CP34" s="11"/>
      <c r="CQ34" s="11"/>
    </row>
    <row r="35" spans="1:95" ht="141.75" customHeight="1" x14ac:dyDescent="0.3">
      <c r="A35" s="4"/>
      <c r="B35" s="450"/>
      <c r="C35" s="450"/>
      <c r="D35" s="450"/>
      <c r="E35" s="45" t="s">
        <v>504</v>
      </c>
      <c r="F35" s="45" t="s">
        <v>505</v>
      </c>
      <c r="G35" s="44">
        <v>28</v>
      </c>
      <c r="H35" s="44" t="s">
        <v>322</v>
      </c>
      <c r="I35" s="45" t="s">
        <v>506</v>
      </c>
      <c r="J35" s="45" t="s">
        <v>508</v>
      </c>
      <c r="K35" s="45" t="s">
        <v>36</v>
      </c>
      <c r="L35" s="46">
        <v>45595</v>
      </c>
      <c r="M35" s="45" t="s">
        <v>274</v>
      </c>
      <c r="N35" s="47">
        <v>0</v>
      </c>
      <c r="O35" s="47">
        <v>1</v>
      </c>
      <c r="P35" s="60"/>
      <c r="Q35" s="41">
        <v>1</v>
      </c>
      <c r="R35" s="49"/>
      <c r="S35" s="44"/>
      <c r="T35" s="50"/>
      <c r="U35" s="51">
        <v>45715</v>
      </c>
      <c r="V35" s="41">
        <v>1</v>
      </c>
      <c r="W35" s="52">
        <v>1</v>
      </c>
      <c r="X35" s="45" t="s">
        <v>511</v>
      </c>
      <c r="Y35" s="51"/>
      <c r="Z35" s="51"/>
      <c r="AA35" s="41"/>
      <c r="AB35" s="52"/>
      <c r="AC35" s="45"/>
      <c r="AD35" s="51"/>
      <c r="AE35" s="51"/>
      <c r="AF35" s="41"/>
      <c r="AG35" s="52"/>
      <c r="AH35" s="45"/>
      <c r="AI35" s="51"/>
      <c r="AJ35" s="51"/>
      <c r="AK35" s="41"/>
      <c r="AL35" s="52"/>
      <c r="AM35" s="45"/>
      <c r="AN35" s="51"/>
      <c r="AO35" s="51"/>
      <c r="AP35" s="41"/>
      <c r="AQ35" s="52"/>
      <c r="AR35" s="45"/>
      <c r="AS35" s="51"/>
      <c r="AT35" s="51"/>
      <c r="AU35" s="41"/>
      <c r="AV35" s="52"/>
      <c r="AW35" s="45"/>
      <c r="AX35" s="51"/>
      <c r="AY35" s="51"/>
      <c r="AZ35" s="41"/>
      <c r="BA35" s="52"/>
      <c r="BB35" s="45"/>
      <c r="BC35" s="51"/>
      <c r="BD35" s="51"/>
      <c r="BE35" s="41"/>
      <c r="BF35" s="52"/>
      <c r="BG35" s="45"/>
      <c r="BH35" s="51"/>
      <c r="BI35" s="51"/>
      <c r="BJ35" s="41"/>
      <c r="BK35" s="52"/>
      <c r="BL35" s="45"/>
      <c r="BM35" s="51"/>
      <c r="BN35" s="51"/>
      <c r="BO35" s="41"/>
      <c r="BP35" s="52"/>
      <c r="BQ35" s="45"/>
      <c r="BR35" s="51"/>
      <c r="BS35" s="51"/>
      <c r="BT35" s="41"/>
      <c r="BU35" s="52"/>
      <c r="BV35" s="45"/>
      <c r="BW35" s="51"/>
      <c r="BX35" s="450"/>
      <c r="BY35" s="450"/>
      <c r="BZ35" s="55">
        <f t="shared" si="0"/>
        <v>1</v>
      </c>
      <c r="CA35" s="55">
        <f t="shared" si="1"/>
        <v>1</v>
      </c>
      <c r="CB35" s="55">
        <f t="shared" si="2"/>
        <v>1</v>
      </c>
      <c r="CC35" s="10"/>
      <c r="CD35" s="11"/>
      <c r="CE35" s="11"/>
      <c r="CF35" s="11"/>
      <c r="CG35" s="11"/>
      <c r="CH35" s="11"/>
      <c r="CI35" s="11"/>
      <c r="CJ35" s="11"/>
      <c r="CK35" s="11"/>
      <c r="CL35" s="11"/>
      <c r="CM35" s="11"/>
      <c r="CN35" s="11"/>
      <c r="CO35" s="11"/>
      <c r="CP35" s="11"/>
      <c r="CQ35" s="11"/>
    </row>
    <row r="36" spans="1:95" ht="63.75" customHeight="1" x14ac:dyDescent="0.3">
      <c r="A36" s="65"/>
      <c r="B36" s="450"/>
      <c r="C36" s="450"/>
      <c r="D36" s="450"/>
      <c r="E36" s="45" t="s">
        <v>517</v>
      </c>
      <c r="F36" s="45" t="s">
        <v>518</v>
      </c>
      <c r="G36" s="44">
        <v>29</v>
      </c>
      <c r="H36" s="44" t="s">
        <v>322</v>
      </c>
      <c r="I36" s="45" t="s">
        <v>519</v>
      </c>
      <c r="J36" s="45" t="s">
        <v>520</v>
      </c>
      <c r="K36" s="45" t="s">
        <v>43</v>
      </c>
      <c r="L36" s="46">
        <v>45565</v>
      </c>
      <c r="M36" s="45" t="s">
        <v>274</v>
      </c>
      <c r="N36" s="47">
        <v>0</v>
      </c>
      <c r="O36" s="47">
        <v>1</v>
      </c>
      <c r="P36" s="48" t="s">
        <v>521</v>
      </c>
      <c r="Q36" s="49">
        <v>1</v>
      </c>
      <c r="R36" s="49">
        <v>1</v>
      </c>
      <c r="S36" s="44" t="s">
        <v>522</v>
      </c>
      <c r="T36" s="50"/>
      <c r="U36" s="51"/>
      <c r="V36" s="41"/>
      <c r="W36" s="52"/>
      <c r="X36" s="45"/>
      <c r="Y36" s="51"/>
      <c r="Z36" s="51"/>
      <c r="AA36" s="41"/>
      <c r="AB36" s="52"/>
      <c r="AC36" s="45"/>
      <c r="AD36" s="51"/>
      <c r="AE36" s="51"/>
      <c r="AF36" s="41"/>
      <c r="AG36" s="52"/>
      <c r="AH36" s="45"/>
      <c r="AI36" s="51"/>
      <c r="AJ36" s="51"/>
      <c r="AK36" s="41"/>
      <c r="AL36" s="52"/>
      <c r="AM36" s="45"/>
      <c r="AN36" s="51"/>
      <c r="AO36" s="51"/>
      <c r="AP36" s="41"/>
      <c r="AQ36" s="52"/>
      <c r="AR36" s="45"/>
      <c r="AS36" s="51"/>
      <c r="AT36" s="51"/>
      <c r="AU36" s="41"/>
      <c r="AV36" s="52"/>
      <c r="AW36" s="45"/>
      <c r="AX36" s="51"/>
      <c r="AY36" s="51"/>
      <c r="AZ36" s="41"/>
      <c r="BA36" s="52"/>
      <c r="BB36" s="45"/>
      <c r="BC36" s="51"/>
      <c r="BD36" s="51"/>
      <c r="BE36" s="41"/>
      <c r="BF36" s="52"/>
      <c r="BG36" s="45"/>
      <c r="BH36" s="51"/>
      <c r="BI36" s="51"/>
      <c r="BJ36" s="41"/>
      <c r="BK36" s="52"/>
      <c r="BL36" s="45"/>
      <c r="BM36" s="51"/>
      <c r="BN36" s="51"/>
      <c r="BO36" s="41"/>
      <c r="BP36" s="52"/>
      <c r="BQ36" s="45"/>
      <c r="BR36" s="51"/>
      <c r="BS36" s="51"/>
      <c r="BT36" s="41"/>
      <c r="BU36" s="52"/>
      <c r="BV36" s="45"/>
      <c r="BW36" s="51"/>
      <c r="BX36" s="450"/>
      <c r="BY36" s="450"/>
      <c r="BZ36" s="55">
        <f t="shared" si="0"/>
        <v>1</v>
      </c>
      <c r="CA36" s="55">
        <f t="shared" si="1"/>
        <v>0</v>
      </c>
      <c r="CB36" s="55">
        <f t="shared" si="2"/>
        <v>1</v>
      </c>
      <c r="CC36" s="10"/>
      <c r="CD36" s="11"/>
      <c r="CE36" s="11"/>
      <c r="CF36" s="11"/>
      <c r="CG36" s="11"/>
      <c r="CH36" s="11"/>
      <c r="CI36" s="11"/>
      <c r="CJ36" s="11"/>
      <c r="CK36" s="11"/>
      <c r="CL36" s="11"/>
      <c r="CM36" s="11"/>
      <c r="CN36" s="11"/>
      <c r="CO36" s="11"/>
      <c r="CP36" s="11"/>
      <c r="CQ36" s="11"/>
    </row>
    <row r="37" spans="1:95" ht="192.75" customHeight="1" x14ac:dyDescent="0.3">
      <c r="A37" s="65"/>
      <c r="B37" s="450"/>
      <c r="C37" s="450"/>
      <c r="D37" s="450"/>
      <c r="E37" s="45" t="s">
        <v>528</v>
      </c>
      <c r="F37" s="45" t="s">
        <v>518</v>
      </c>
      <c r="G37" s="44">
        <v>30</v>
      </c>
      <c r="H37" s="44" t="s">
        <v>167</v>
      </c>
      <c r="I37" s="45" t="s">
        <v>529</v>
      </c>
      <c r="J37" s="45" t="s">
        <v>530</v>
      </c>
      <c r="K37" s="45" t="s">
        <v>49</v>
      </c>
      <c r="L37" s="46">
        <v>45534</v>
      </c>
      <c r="M37" s="45" t="s">
        <v>274</v>
      </c>
      <c r="N37" s="47">
        <v>0</v>
      </c>
      <c r="O37" s="47">
        <v>1</v>
      </c>
      <c r="P37" s="48" t="s">
        <v>521</v>
      </c>
      <c r="Q37" s="49">
        <v>1</v>
      </c>
      <c r="R37" s="49">
        <v>1</v>
      </c>
      <c r="S37" s="44" t="s">
        <v>531</v>
      </c>
      <c r="T37" s="50"/>
      <c r="U37" s="51"/>
      <c r="V37" s="41"/>
      <c r="W37" s="52"/>
      <c r="X37" s="45"/>
      <c r="Y37" s="51"/>
      <c r="Z37" s="51"/>
      <c r="AA37" s="41"/>
      <c r="AB37" s="52"/>
      <c r="AC37" s="45"/>
      <c r="AD37" s="51"/>
      <c r="AE37" s="51"/>
      <c r="AF37" s="41"/>
      <c r="AG37" s="52"/>
      <c r="AH37" s="45"/>
      <c r="AI37" s="51"/>
      <c r="AJ37" s="51"/>
      <c r="AK37" s="41"/>
      <c r="AL37" s="52"/>
      <c r="AM37" s="45"/>
      <c r="AN37" s="51"/>
      <c r="AO37" s="51"/>
      <c r="AP37" s="41"/>
      <c r="AQ37" s="52"/>
      <c r="AR37" s="45"/>
      <c r="AS37" s="51"/>
      <c r="AT37" s="51"/>
      <c r="AU37" s="41"/>
      <c r="AV37" s="52"/>
      <c r="AW37" s="45"/>
      <c r="AX37" s="51"/>
      <c r="AY37" s="51"/>
      <c r="AZ37" s="41"/>
      <c r="BA37" s="52"/>
      <c r="BB37" s="45"/>
      <c r="BC37" s="51"/>
      <c r="BD37" s="51"/>
      <c r="BE37" s="41"/>
      <c r="BF37" s="52"/>
      <c r="BG37" s="45"/>
      <c r="BH37" s="51"/>
      <c r="BI37" s="51"/>
      <c r="BJ37" s="41"/>
      <c r="BK37" s="52"/>
      <c r="BL37" s="45"/>
      <c r="BM37" s="51"/>
      <c r="BN37" s="51"/>
      <c r="BO37" s="41"/>
      <c r="BP37" s="52"/>
      <c r="BQ37" s="45"/>
      <c r="BR37" s="51"/>
      <c r="BS37" s="51"/>
      <c r="BT37" s="41"/>
      <c r="BU37" s="52"/>
      <c r="BV37" s="45"/>
      <c r="BW37" s="51"/>
      <c r="BX37" s="450"/>
      <c r="BY37" s="450"/>
      <c r="BZ37" s="55">
        <f t="shared" si="0"/>
        <v>1</v>
      </c>
      <c r="CA37" s="55">
        <f t="shared" si="1"/>
        <v>0</v>
      </c>
      <c r="CB37" s="55">
        <f t="shared" si="2"/>
        <v>1</v>
      </c>
      <c r="CC37" s="10"/>
      <c r="CD37" s="11"/>
      <c r="CE37" s="11"/>
      <c r="CF37" s="11"/>
      <c r="CG37" s="11"/>
      <c r="CH37" s="11"/>
      <c r="CI37" s="11"/>
      <c r="CJ37" s="11"/>
      <c r="CK37" s="11"/>
      <c r="CL37" s="11"/>
      <c r="CM37" s="11"/>
      <c r="CN37" s="11"/>
      <c r="CO37" s="11"/>
      <c r="CP37" s="11"/>
      <c r="CQ37" s="11"/>
    </row>
    <row r="38" spans="1:95" ht="42" customHeight="1" x14ac:dyDescent="0.3">
      <c r="A38" s="4"/>
      <c r="B38" s="450"/>
      <c r="C38" s="450"/>
      <c r="D38" s="450"/>
      <c r="E38" s="45" t="s">
        <v>535</v>
      </c>
      <c r="F38" s="45" t="s">
        <v>518</v>
      </c>
      <c r="G38" s="44">
        <v>31</v>
      </c>
      <c r="H38" s="44" t="s">
        <v>167</v>
      </c>
      <c r="I38" s="45" t="s">
        <v>536</v>
      </c>
      <c r="J38" s="45"/>
      <c r="K38" s="45" t="s">
        <v>49</v>
      </c>
      <c r="L38" s="46"/>
      <c r="M38" s="45"/>
      <c r="N38" s="47"/>
      <c r="O38" s="47"/>
      <c r="P38" s="60">
        <v>45870</v>
      </c>
      <c r="Q38" s="49">
        <v>1</v>
      </c>
      <c r="R38" s="49"/>
      <c r="S38" s="44" t="s">
        <v>538</v>
      </c>
      <c r="T38" s="50"/>
      <c r="U38" s="51"/>
      <c r="V38" s="41"/>
      <c r="W38" s="52"/>
      <c r="X38" s="45"/>
      <c r="Y38" s="51"/>
      <c r="Z38" s="51"/>
      <c r="AA38" s="41"/>
      <c r="AB38" s="52"/>
      <c r="AC38" s="45"/>
      <c r="AD38" s="51"/>
      <c r="AE38" s="51"/>
      <c r="AF38" s="41"/>
      <c r="AG38" s="52"/>
      <c r="AH38" s="45"/>
      <c r="AI38" s="51"/>
      <c r="AJ38" s="51"/>
      <c r="AK38" s="41"/>
      <c r="AL38" s="52"/>
      <c r="AM38" s="45"/>
      <c r="AN38" s="51"/>
      <c r="AO38" s="51"/>
      <c r="AP38" s="41"/>
      <c r="AQ38" s="52"/>
      <c r="AR38" s="45"/>
      <c r="AS38" s="51"/>
      <c r="AT38" s="51"/>
      <c r="AU38" s="41"/>
      <c r="AV38" s="52"/>
      <c r="AW38" s="45"/>
      <c r="AX38" s="51"/>
      <c r="AY38" s="51"/>
      <c r="AZ38" s="41"/>
      <c r="BA38" s="52"/>
      <c r="BB38" s="45"/>
      <c r="BC38" s="51"/>
      <c r="BD38" s="51"/>
      <c r="BE38" s="41"/>
      <c r="BF38" s="52"/>
      <c r="BG38" s="45"/>
      <c r="BH38" s="51"/>
      <c r="BI38" s="51"/>
      <c r="BJ38" s="41"/>
      <c r="BK38" s="52"/>
      <c r="BL38" s="45"/>
      <c r="BM38" s="51"/>
      <c r="BN38" s="51"/>
      <c r="BO38" s="41"/>
      <c r="BP38" s="52"/>
      <c r="BQ38" s="45"/>
      <c r="BR38" s="51"/>
      <c r="BS38" s="51"/>
      <c r="BT38" s="41"/>
      <c r="BU38" s="52"/>
      <c r="BV38" s="45"/>
      <c r="BW38" s="51"/>
      <c r="BX38" s="450"/>
      <c r="BY38" s="450"/>
      <c r="BZ38" s="55">
        <f t="shared" si="0"/>
        <v>1</v>
      </c>
      <c r="CA38" s="55">
        <f t="shared" si="1"/>
        <v>0</v>
      </c>
      <c r="CB38" s="55">
        <f t="shared" si="2"/>
        <v>1</v>
      </c>
      <c r="CC38" s="10"/>
      <c r="CD38" s="11"/>
      <c r="CE38" s="11"/>
      <c r="CF38" s="11"/>
      <c r="CG38" s="11"/>
      <c r="CH38" s="11"/>
      <c r="CI38" s="11"/>
      <c r="CJ38" s="11"/>
      <c r="CK38" s="11"/>
      <c r="CL38" s="11"/>
      <c r="CM38" s="11"/>
      <c r="CN38" s="11"/>
      <c r="CO38" s="11"/>
      <c r="CP38" s="11"/>
      <c r="CQ38" s="11"/>
    </row>
    <row r="39" spans="1:95" ht="82.5" customHeight="1" x14ac:dyDescent="0.3">
      <c r="A39" s="65"/>
      <c r="B39" s="450"/>
      <c r="C39" s="450"/>
      <c r="D39" s="450"/>
      <c r="E39" s="45" t="s">
        <v>543</v>
      </c>
      <c r="F39" s="45" t="s">
        <v>545</v>
      </c>
      <c r="G39" s="44">
        <v>32</v>
      </c>
      <c r="H39" s="44" t="s">
        <v>236</v>
      </c>
      <c r="I39" s="45" t="s">
        <v>547</v>
      </c>
      <c r="J39" s="45" t="s">
        <v>548</v>
      </c>
      <c r="K39" s="45" t="s">
        <v>62</v>
      </c>
      <c r="L39" s="46">
        <v>45565</v>
      </c>
      <c r="M39" s="45" t="s">
        <v>274</v>
      </c>
      <c r="N39" s="47">
        <v>0</v>
      </c>
      <c r="O39" s="47">
        <v>1</v>
      </c>
      <c r="P39" s="48" t="s">
        <v>521</v>
      </c>
      <c r="Q39" s="49">
        <v>1</v>
      </c>
      <c r="R39" s="49">
        <v>1</v>
      </c>
      <c r="S39" s="44" t="s">
        <v>549</v>
      </c>
      <c r="T39" s="50"/>
      <c r="U39" s="51"/>
      <c r="V39" s="41"/>
      <c r="W39" s="52"/>
      <c r="X39" s="45"/>
      <c r="Y39" s="51"/>
      <c r="Z39" s="51"/>
      <c r="AA39" s="41"/>
      <c r="AB39" s="52"/>
      <c r="AC39" s="45"/>
      <c r="AD39" s="51"/>
      <c r="AE39" s="51"/>
      <c r="AF39" s="41"/>
      <c r="AG39" s="52"/>
      <c r="AH39" s="45"/>
      <c r="AI39" s="51"/>
      <c r="AJ39" s="51"/>
      <c r="AK39" s="41"/>
      <c r="AL39" s="52"/>
      <c r="AM39" s="45"/>
      <c r="AN39" s="51"/>
      <c r="AO39" s="51"/>
      <c r="AP39" s="41"/>
      <c r="AQ39" s="52"/>
      <c r="AR39" s="45"/>
      <c r="AS39" s="51"/>
      <c r="AT39" s="51"/>
      <c r="AU39" s="41"/>
      <c r="AV39" s="52"/>
      <c r="AW39" s="45"/>
      <c r="AX39" s="51"/>
      <c r="AY39" s="51"/>
      <c r="AZ39" s="41"/>
      <c r="BA39" s="52"/>
      <c r="BB39" s="45"/>
      <c r="BC39" s="51"/>
      <c r="BD39" s="51"/>
      <c r="BE39" s="41"/>
      <c r="BF39" s="52"/>
      <c r="BG39" s="45"/>
      <c r="BH39" s="51"/>
      <c r="BI39" s="51"/>
      <c r="BJ39" s="41"/>
      <c r="BK39" s="52"/>
      <c r="BL39" s="45"/>
      <c r="BM39" s="51"/>
      <c r="BN39" s="51"/>
      <c r="BO39" s="41"/>
      <c r="BP39" s="52"/>
      <c r="BQ39" s="45"/>
      <c r="BR39" s="51"/>
      <c r="BS39" s="51"/>
      <c r="BT39" s="41"/>
      <c r="BU39" s="52"/>
      <c r="BV39" s="45"/>
      <c r="BW39" s="51"/>
      <c r="BX39" s="450"/>
      <c r="BY39" s="450"/>
      <c r="BZ39" s="55">
        <f t="shared" si="0"/>
        <v>1</v>
      </c>
      <c r="CA39" s="55">
        <f t="shared" si="1"/>
        <v>0</v>
      </c>
      <c r="CB39" s="55">
        <f t="shared" si="2"/>
        <v>1</v>
      </c>
      <c r="CC39" s="10"/>
      <c r="CD39" s="11"/>
      <c r="CE39" s="11"/>
      <c r="CF39" s="11"/>
      <c r="CG39" s="11"/>
      <c r="CH39" s="11"/>
      <c r="CI39" s="11"/>
      <c r="CJ39" s="11"/>
      <c r="CK39" s="11"/>
      <c r="CL39" s="11"/>
      <c r="CM39" s="11"/>
      <c r="CN39" s="11"/>
      <c r="CO39" s="11"/>
      <c r="CP39" s="11"/>
      <c r="CQ39" s="11"/>
    </row>
    <row r="40" spans="1:95" ht="75.75" customHeight="1" x14ac:dyDescent="0.3">
      <c r="A40" s="4"/>
      <c r="B40" s="450"/>
      <c r="C40" s="450"/>
      <c r="D40" s="450"/>
      <c r="E40" s="45" t="s">
        <v>556</v>
      </c>
      <c r="F40" s="45" t="s">
        <v>557</v>
      </c>
      <c r="G40" s="44">
        <v>33</v>
      </c>
      <c r="H40" s="44" t="s">
        <v>167</v>
      </c>
      <c r="I40" s="45" t="s">
        <v>558</v>
      </c>
      <c r="J40" s="45" t="s">
        <v>559</v>
      </c>
      <c r="K40" s="45" t="s">
        <v>67</v>
      </c>
      <c r="L40" s="46" t="s">
        <v>560</v>
      </c>
      <c r="M40" s="45" t="s">
        <v>561</v>
      </c>
      <c r="N40" s="47">
        <v>0</v>
      </c>
      <c r="O40" s="47">
        <v>1</v>
      </c>
      <c r="P40" s="60">
        <v>45870</v>
      </c>
      <c r="Q40" s="49">
        <v>1</v>
      </c>
      <c r="R40" s="49">
        <v>1</v>
      </c>
      <c r="S40" s="44" t="s">
        <v>562</v>
      </c>
      <c r="T40" s="50"/>
      <c r="U40" s="51"/>
      <c r="V40" s="41"/>
      <c r="W40" s="52"/>
      <c r="X40" s="45"/>
      <c r="Y40" s="51"/>
      <c r="Z40" s="51"/>
      <c r="AA40" s="41"/>
      <c r="AB40" s="52"/>
      <c r="AC40" s="45"/>
      <c r="AD40" s="51"/>
      <c r="AE40" s="51"/>
      <c r="AF40" s="41"/>
      <c r="AG40" s="52"/>
      <c r="AH40" s="45"/>
      <c r="AI40" s="51"/>
      <c r="AJ40" s="51"/>
      <c r="AK40" s="41"/>
      <c r="AL40" s="52"/>
      <c r="AM40" s="45"/>
      <c r="AN40" s="51"/>
      <c r="AO40" s="51"/>
      <c r="AP40" s="41"/>
      <c r="AQ40" s="52"/>
      <c r="AR40" s="45"/>
      <c r="AS40" s="51"/>
      <c r="AT40" s="51"/>
      <c r="AU40" s="41"/>
      <c r="AV40" s="52"/>
      <c r="AW40" s="45"/>
      <c r="AX40" s="51"/>
      <c r="AY40" s="51"/>
      <c r="AZ40" s="41"/>
      <c r="BA40" s="52"/>
      <c r="BB40" s="45"/>
      <c r="BC40" s="51"/>
      <c r="BD40" s="51"/>
      <c r="BE40" s="41"/>
      <c r="BF40" s="52"/>
      <c r="BG40" s="45"/>
      <c r="BH40" s="51"/>
      <c r="BI40" s="51"/>
      <c r="BJ40" s="41"/>
      <c r="BK40" s="52"/>
      <c r="BL40" s="45"/>
      <c r="BM40" s="51"/>
      <c r="BN40" s="51"/>
      <c r="BO40" s="41"/>
      <c r="BP40" s="52"/>
      <c r="BQ40" s="45"/>
      <c r="BR40" s="51"/>
      <c r="BS40" s="51"/>
      <c r="BT40" s="41"/>
      <c r="BU40" s="52"/>
      <c r="BV40" s="45"/>
      <c r="BW40" s="51"/>
      <c r="BX40" s="450"/>
      <c r="BY40" s="450"/>
      <c r="BZ40" s="55">
        <f t="shared" si="0"/>
        <v>1</v>
      </c>
      <c r="CA40" s="55">
        <f t="shared" si="1"/>
        <v>0</v>
      </c>
      <c r="CB40" s="55">
        <f t="shared" si="2"/>
        <v>1</v>
      </c>
      <c r="CC40" s="10"/>
      <c r="CD40" s="11"/>
      <c r="CE40" s="11"/>
      <c r="CF40" s="11"/>
      <c r="CG40" s="11"/>
      <c r="CH40" s="11"/>
      <c r="CI40" s="11"/>
      <c r="CJ40" s="11"/>
      <c r="CK40" s="11"/>
      <c r="CL40" s="11"/>
      <c r="CM40" s="11"/>
      <c r="CN40" s="11"/>
      <c r="CO40" s="11"/>
      <c r="CP40" s="11"/>
      <c r="CQ40" s="11"/>
    </row>
    <row r="41" spans="1:95" ht="116.25" customHeight="1" x14ac:dyDescent="0.3">
      <c r="A41" s="65"/>
      <c r="B41" s="450"/>
      <c r="C41" s="450"/>
      <c r="D41" s="450"/>
      <c r="E41" s="45" t="s">
        <v>567</v>
      </c>
      <c r="F41" s="45" t="s">
        <v>568</v>
      </c>
      <c r="G41" s="44">
        <v>34</v>
      </c>
      <c r="H41" s="44" t="s">
        <v>167</v>
      </c>
      <c r="I41" s="221" t="s">
        <v>569</v>
      </c>
      <c r="J41" s="45" t="s">
        <v>570</v>
      </c>
      <c r="K41" s="45" t="s">
        <v>48</v>
      </c>
      <c r="L41" s="46" t="s">
        <v>571</v>
      </c>
      <c r="M41" s="222" t="s">
        <v>572</v>
      </c>
      <c r="N41" s="47">
        <v>0</v>
      </c>
      <c r="O41" s="47">
        <v>1</v>
      </c>
      <c r="P41" s="223">
        <v>45573</v>
      </c>
      <c r="Q41" s="49">
        <v>1</v>
      </c>
      <c r="R41" s="49">
        <v>1</v>
      </c>
      <c r="S41" s="44" t="s">
        <v>573</v>
      </c>
      <c r="T41" s="50"/>
      <c r="U41" s="51"/>
      <c r="V41" s="41"/>
      <c r="W41" s="52"/>
      <c r="X41" s="45"/>
      <c r="Y41" s="51"/>
      <c r="Z41" s="51"/>
      <c r="AA41" s="41"/>
      <c r="AB41" s="52"/>
      <c r="AC41" s="45"/>
      <c r="AD41" s="51"/>
      <c r="AE41" s="51"/>
      <c r="AF41" s="41"/>
      <c r="AG41" s="52"/>
      <c r="AH41" s="45"/>
      <c r="AI41" s="51"/>
      <c r="AJ41" s="51"/>
      <c r="AK41" s="41"/>
      <c r="AL41" s="52"/>
      <c r="AM41" s="45"/>
      <c r="AN41" s="51"/>
      <c r="AO41" s="51"/>
      <c r="AP41" s="41"/>
      <c r="AQ41" s="52"/>
      <c r="AR41" s="45"/>
      <c r="AS41" s="51"/>
      <c r="AT41" s="51"/>
      <c r="AU41" s="41"/>
      <c r="AV41" s="52"/>
      <c r="AW41" s="45"/>
      <c r="AX41" s="51"/>
      <c r="AY41" s="51"/>
      <c r="AZ41" s="41"/>
      <c r="BA41" s="52"/>
      <c r="BB41" s="45"/>
      <c r="BC41" s="51"/>
      <c r="BD41" s="51"/>
      <c r="BE41" s="41"/>
      <c r="BF41" s="52"/>
      <c r="BG41" s="45"/>
      <c r="BH41" s="51"/>
      <c r="BI41" s="51"/>
      <c r="BJ41" s="41"/>
      <c r="BK41" s="52"/>
      <c r="BL41" s="45"/>
      <c r="BM41" s="51"/>
      <c r="BN41" s="51"/>
      <c r="BO41" s="41"/>
      <c r="BP41" s="52"/>
      <c r="BQ41" s="45"/>
      <c r="BR41" s="51"/>
      <c r="BS41" s="51"/>
      <c r="BT41" s="41"/>
      <c r="BU41" s="52"/>
      <c r="BV41" s="45"/>
      <c r="BW41" s="51"/>
      <c r="BX41" s="450"/>
      <c r="BY41" s="450"/>
      <c r="BZ41" s="55">
        <f t="shared" si="0"/>
        <v>1</v>
      </c>
      <c r="CA41" s="55">
        <f t="shared" si="1"/>
        <v>0</v>
      </c>
      <c r="CB41" s="55">
        <f t="shared" si="2"/>
        <v>1</v>
      </c>
      <c r="CC41" s="10"/>
      <c r="CD41" s="11"/>
      <c r="CE41" s="11"/>
      <c r="CF41" s="11"/>
      <c r="CG41" s="11"/>
      <c r="CH41" s="11"/>
      <c r="CI41" s="11"/>
      <c r="CJ41" s="11"/>
      <c r="CK41" s="11"/>
      <c r="CL41" s="11"/>
      <c r="CM41" s="11"/>
      <c r="CN41" s="11"/>
      <c r="CO41" s="11"/>
      <c r="CP41" s="11"/>
      <c r="CQ41" s="11"/>
    </row>
    <row r="42" spans="1:95" ht="51" customHeight="1" x14ac:dyDescent="0.3">
      <c r="A42" s="4"/>
      <c r="B42" s="450"/>
      <c r="C42" s="450"/>
      <c r="D42" s="450"/>
      <c r="E42" s="45" t="s">
        <v>577</v>
      </c>
      <c r="F42" s="45" t="s">
        <v>578</v>
      </c>
      <c r="G42" s="44">
        <v>35</v>
      </c>
      <c r="H42" s="44" t="s">
        <v>167</v>
      </c>
      <c r="I42" s="45" t="s">
        <v>579</v>
      </c>
      <c r="J42" s="45" t="s">
        <v>580</v>
      </c>
      <c r="K42" s="45" t="s">
        <v>49</v>
      </c>
      <c r="L42" s="46" t="s">
        <v>571</v>
      </c>
      <c r="M42" s="45" t="s">
        <v>274</v>
      </c>
      <c r="N42" s="47">
        <v>0</v>
      </c>
      <c r="O42" s="47">
        <v>0.95</v>
      </c>
      <c r="P42" s="60">
        <v>45589</v>
      </c>
      <c r="Q42" s="49">
        <v>1</v>
      </c>
      <c r="R42" s="49">
        <v>0.21</v>
      </c>
      <c r="S42" s="44" t="s">
        <v>581</v>
      </c>
      <c r="T42" s="50"/>
      <c r="U42" s="51">
        <v>45968</v>
      </c>
      <c r="V42" s="41">
        <v>1</v>
      </c>
      <c r="W42" s="52"/>
      <c r="X42" s="45" t="s">
        <v>582</v>
      </c>
      <c r="Y42" s="51"/>
      <c r="Z42" s="51"/>
      <c r="AA42" s="41"/>
      <c r="AB42" s="52"/>
      <c r="AC42" s="45"/>
      <c r="AD42" s="51"/>
      <c r="AE42" s="51"/>
      <c r="AF42" s="41"/>
      <c r="AG42" s="52"/>
      <c r="AH42" s="45"/>
      <c r="AI42" s="51"/>
      <c r="AJ42" s="51"/>
      <c r="AK42" s="41"/>
      <c r="AL42" s="52"/>
      <c r="AM42" s="45"/>
      <c r="AN42" s="51"/>
      <c r="AO42" s="51"/>
      <c r="AP42" s="41"/>
      <c r="AQ42" s="52"/>
      <c r="AR42" s="45"/>
      <c r="AS42" s="51"/>
      <c r="AT42" s="51"/>
      <c r="AU42" s="41"/>
      <c r="AV42" s="52"/>
      <c r="AW42" s="45"/>
      <c r="AX42" s="51"/>
      <c r="AY42" s="51"/>
      <c r="AZ42" s="41"/>
      <c r="BA42" s="52"/>
      <c r="BB42" s="45"/>
      <c r="BC42" s="51"/>
      <c r="BD42" s="51"/>
      <c r="BE42" s="41"/>
      <c r="BF42" s="52"/>
      <c r="BG42" s="45"/>
      <c r="BH42" s="51"/>
      <c r="BI42" s="51"/>
      <c r="BJ42" s="41"/>
      <c r="BK42" s="52"/>
      <c r="BL42" s="45"/>
      <c r="BM42" s="51"/>
      <c r="BN42" s="51"/>
      <c r="BO42" s="41"/>
      <c r="BP42" s="52"/>
      <c r="BQ42" s="45"/>
      <c r="BR42" s="51"/>
      <c r="BS42" s="51"/>
      <c r="BT42" s="41"/>
      <c r="BU42" s="52"/>
      <c r="BV42" s="45"/>
      <c r="BW42" s="51"/>
      <c r="BX42" s="450"/>
      <c r="BY42" s="450"/>
      <c r="BZ42" s="55">
        <f t="shared" si="0"/>
        <v>1</v>
      </c>
      <c r="CA42" s="55">
        <f t="shared" si="1"/>
        <v>1</v>
      </c>
      <c r="CB42" s="55">
        <f t="shared" si="2"/>
        <v>1</v>
      </c>
      <c r="CC42" s="10"/>
      <c r="CD42" s="11"/>
      <c r="CE42" s="11"/>
      <c r="CF42" s="11"/>
      <c r="CG42" s="11"/>
      <c r="CH42" s="11"/>
      <c r="CI42" s="11"/>
      <c r="CJ42" s="11"/>
      <c r="CK42" s="11"/>
      <c r="CL42" s="11"/>
      <c r="CM42" s="11"/>
      <c r="CN42" s="11"/>
      <c r="CO42" s="11"/>
      <c r="CP42" s="11"/>
      <c r="CQ42" s="11"/>
    </row>
    <row r="43" spans="1:95" ht="103.5" customHeight="1" x14ac:dyDescent="0.3">
      <c r="A43" s="4"/>
      <c r="B43" s="450"/>
      <c r="C43" s="450"/>
      <c r="D43" s="450"/>
      <c r="E43" s="45" t="s">
        <v>589</v>
      </c>
      <c r="F43" s="45" t="s">
        <v>590</v>
      </c>
      <c r="G43" s="44">
        <v>36</v>
      </c>
      <c r="H43" s="44" t="s">
        <v>167</v>
      </c>
      <c r="I43" s="45" t="s">
        <v>591</v>
      </c>
      <c r="J43" s="45" t="s">
        <v>592</v>
      </c>
      <c r="K43" s="45" t="s">
        <v>67</v>
      </c>
      <c r="L43" s="46" t="s">
        <v>521</v>
      </c>
      <c r="M43" s="45" t="s">
        <v>593</v>
      </c>
      <c r="N43" s="47">
        <v>1</v>
      </c>
      <c r="O43" s="47"/>
      <c r="P43" s="60"/>
      <c r="Q43" s="49">
        <v>1</v>
      </c>
      <c r="R43" s="49"/>
      <c r="S43" s="44"/>
      <c r="T43" s="50"/>
      <c r="U43" s="51"/>
      <c r="V43" s="41">
        <v>1</v>
      </c>
      <c r="W43" s="52"/>
      <c r="X43" s="45"/>
      <c r="Y43" s="51"/>
      <c r="Z43" s="51"/>
      <c r="AA43" s="41"/>
      <c r="AB43" s="52"/>
      <c r="AC43" s="45"/>
      <c r="AD43" s="51"/>
      <c r="AE43" s="51"/>
      <c r="AF43" s="41"/>
      <c r="AG43" s="52"/>
      <c r="AH43" s="45"/>
      <c r="AI43" s="51"/>
      <c r="AJ43" s="51"/>
      <c r="AK43" s="41"/>
      <c r="AL43" s="52"/>
      <c r="AM43" s="45"/>
      <c r="AN43" s="51"/>
      <c r="AO43" s="51"/>
      <c r="AP43" s="41"/>
      <c r="AQ43" s="52"/>
      <c r="AR43" s="45"/>
      <c r="AS43" s="51"/>
      <c r="AT43" s="51"/>
      <c r="AU43" s="41"/>
      <c r="AV43" s="52"/>
      <c r="AW43" s="45"/>
      <c r="AX43" s="51"/>
      <c r="AY43" s="51"/>
      <c r="AZ43" s="41"/>
      <c r="BA43" s="52"/>
      <c r="BB43" s="45"/>
      <c r="BC43" s="51"/>
      <c r="BD43" s="51"/>
      <c r="BE43" s="41"/>
      <c r="BF43" s="52"/>
      <c r="BG43" s="45"/>
      <c r="BH43" s="51"/>
      <c r="BI43" s="51"/>
      <c r="BJ43" s="41"/>
      <c r="BK43" s="52"/>
      <c r="BL43" s="45"/>
      <c r="BM43" s="51"/>
      <c r="BN43" s="51"/>
      <c r="BO43" s="41"/>
      <c r="BP43" s="52"/>
      <c r="BQ43" s="45"/>
      <c r="BR43" s="51"/>
      <c r="BS43" s="51"/>
      <c r="BT43" s="41"/>
      <c r="BU43" s="52"/>
      <c r="BV43" s="45"/>
      <c r="BW43" s="51"/>
      <c r="BX43" s="450"/>
      <c r="BY43" s="450"/>
      <c r="BZ43" s="55">
        <f t="shared" si="0"/>
        <v>1</v>
      </c>
      <c r="CA43" s="55">
        <f t="shared" si="1"/>
        <v>1</v>
      </c>
      <c r="CB43" s="55">
        <f t="shared" si="2"/>
        <v>1</v>
      </c>
      <c r="CC43" s="10"/>
      <c r="CD43" s="11"/>
      <c r="CE43" s="11"/>
      <c r="CF43" s="11"/>
      <c r="CG43" s="11"/>
      <c r="CH43" s="11"/>
      <c r="CI43" s="11"/>
      <c r="CJ43" s="11"/>
      <c r="CK43" s="11"/>
      <c r="CL43" s="11"/>
      <c r="CM43" s="11"/>
      <c r="CN43" s="11"/>
      <c r="CO43" s="11"/>
      <c r="CP43" s="11"/>
      <c r="CQ43" s="11"/>
    </row>
    <row r="44" spans="1:95" ht="373.5" customHeight="1" x14ac:dyDescent="0.3">
      <c r="A44" s="4"/>
      <c r="B44" s="450"/>
      <c r="C44" s="450"/>
      <c r="D44" s="450"/>
      <c r="E44" s="45" t="s">
        <v>595</v>
      </c>
      <c r="F44" s="45" t="s">
        <v>596</v>
      </c>
      <c r="G44" s="44">
        <v>37</v>
      </c>
      <c r="H44" s="44"/>
      <c r="I44" s="45" t="s">
        <v>597</v>
      </c>
      <c r="J44" s="45" t="s">
        <v>598</v>
      </c>
      <c r="K44" s="139" t="s">
        <v>30</v>
      </c>
      <c r="L44" s="139">
        <v>45565</v>
      </c>
      <c r="M44" s="45" t="s">
        <v>599</v>
      </c>
      <c r="N44" s="47">
        <v>0</v>
      </c>
      <c r="O44" s="47">
        <v>1</v>
      </c>
      <c r="P44" s="48" t="s">
        <v>189</v>
      </c>
      <c r="Q44" s="49">
        <v>1</v>
      </c>
      <c r="R44" s="49"/>
      <c r="S44" s="44" t="s">
        <v>456</v>
      </c>
      <c r="T44" s="50">
        <v>45638</v>
      </c>
      <c r="U44" s="51">
        <v>45832</v>
      </c>
      <c r="V44" s="41">
        <v>1</v>
      </c>
      <c r="W44" s="52">
        <v>1</v>
      </c>
      <c r="X44" s="45" t="s">
        <v>600</v>
      </c>
      <c r="Y44" s="51"/>
      <c r="Z44" s="51"/>
      <c r="AA44" s="41"/>
      <c r="AB44" s="52"/>
      <c r="AC44" s="45"/>
      <c r="AD44" s="51"/>
      <c r="AE44" s="51"/>
      <c r="AF44" s="41"/>
      <c r="AG44" s="52"/>
      <c r="AH44" s="45"/>
      <c r="AI44" s="51"/>
      <c r="AJ44" s="51"/>
      <c r="AK44" s="41"/>
      <c r="AL44" s="52"/>
      <c r="AM44" s="45"/>
      <c r="AN44" s="51"/>
      <c r="AO44" s="51"/>
      <c r="AP44" s="41"/>
      <c r="AQ44" s="52"/>
      <c r="AR44" s="45"/>
      <c r="AS44" s="51"/>
      <c r="AT44" s="51"/>
      <c r="AU44" s="41"/>
      <c r="AV44" s="52"/>
      <c r="AW44" s="45"/>
      <c r="AX44" s="51"/>
      <c r="AY44" s="51"/>
      <c r="AZ44" s="41"/>
      <c r="BA44" s="52"/>
      <c r="BB44" s="45"/>
      <c r="BC44" s="51"/>
      <c r="BD44" s="51"/>
      <c r="BE44" s="41"/>
      <c r="BF44" s="52"/>
      <c r="BG44" s="45"/>
      <c r="BH44" s="51"/>
      <c r="BI44" s="51"/>
      <c r="BJ44" s="41"/>
      <c r="BK44" s="52"/>
      <c r="BL44" s="45"/>
      <c r="BM44" s="51"/>
      <c r="BN44" s="51"/>
      <c r="BO44" s="41"/>
      <c r="BP44" s="52"/>
      <c r="BQ44" s="45"/>
      <c r="BR44" s="51"/>
      <c r="BS44" s="51"/>
      <c r="BT44" s="41"/>
      <c r="BU44" s="52"/>
      <c r="BV44" s="45"/>
      <c r="BW44" s="51"/>
      <c r="BX44" s="450"/>
      <c r="BY44" s="450"/>
      <c r="BZ44" s="55">
        <f t="shared" si="0"/>
        <v>1</v>
      </c>
      <c r="CA44" s="55">
        <f t="shared" si="1"/>
        <v>1</v>
      </c>
      <c r="CB44" s="55">
        <f t="shared" si="2"/>
        <v>1</v>
      </c>
      <c r="CC44" s="10"/>
      <c r="CD44" s="11"/>
      <c r="CE44" s="11"/>
      <c r="CF44" s="11"/>
      <c r="CG44" s="11"/>
      <c r="CH44" s="11"/>
      <c r="CI44" s="11"/>
      <c r="CJ44" s="11"/>
      <c r="CK44" s="11"/>
      <c r="CL44" s="11"/>
      <c r="CM44" s="11"/>
      <c r="CN44" s="11"/>
      <c r="CO44" s="11"/>
      <c r="CP44" s="11"/>
      <c r="CQ44" s="11"/>
    </row>
    <row r="45" spans="1:95" ht="51" customHeight="1" x14ac:dyDescent="0.3">
      <c r="A45" s="4"/>
      <c r="B45" s="451"/>
      <c r="C45" s="451"/>
      <c r="D45" s="451"/>
      <c r="E45" s="45" t="s">
        <v>602</v>
      </c>
      <c r="F45" s="45" t="s">
        <v>321</v>
      </c>
      <c r="G45" s="44">
        <v>38</v>
      </c>
      <c r="H45" s="44" t="s">
        <v>167</v>
      </c>
      <c r="I45" s="45" t="s">
        <v>603</v>
      </c>
      <c r="J45" s="45" t="s">
        <v>604</v>
      </c>
      <c r="K45" s="45" t="s">
        <v>70</v>
      </c>
      <c r="L45" s="46" t="s">
        <v>571</v>
      </c>
      <c r="M45" s="45" t="s">
        <v>274</v>
      </c>
      <c r="N45" s="47">
        <v>0</v>
      </c>
      <c r="O45" s="47">
        <v>1</v>
      </c>
      <c r="P45" s="51"/>
      <c r="Q45" s="41">
        <v>1</v>
      </c>
      <c r="R45" s="52"/>
      <c r="S45" s="45"/>
      <c r="T45" s="46"/>
      <c r="U45" s="51"/>
      <c r="V45" s="41">
        <v>1</v>
      </c>
      <c r="W45" s="52"/>
      <c r="X45" s="45"/>
      <c r="Y45" s="51"/>
      <c r="Z45" s="51"/>
      <c r="AA45" s="41"/>
      <c r="AB45" s="52"/>
      <c r="AC45" s="45"/>
      <c r="AD45" s="51"/>
      <c r="AE45" s="51"/>
      <c r="AF45" s="41"/>
      <c r="AG45" s="52"/>
      <c r="AH45" s="45"/>
      <c r="AI45" s="51"/>
      <c r="AJ45" s="51"/>
      <c r="AK45" s="41"/>
      <c r="AL45" s="52"/>
      <c r="AM45" s="45"/>
      <c r="AN45" s="51"/>
      <c r="AO45" s="51"/>
      <c r="AP45" s="41"/>
      <c r="AQ45" s="52"/>
      <c r="AR45" s="45"/>
      <c r="AS45" s="51"/>
      <c r="AT45" s="51"/>
      <c r="AU45" s="41"/>
      <c r="AV45" s="52"/>
      <c r="AW45" s="45"/>
      <c r="AX45" s="51"/>
      <c r="AY45" s="51"/>
      <c r="AZ45" s="41"/>
      <c r="BA45" s="52"/>
      <c r="BB45" s="45"/>
      <c r="BC45" s="51"/>
      <c r="BD45" s="51"/>
      <c r="BE45" s="41"/>
      <c r="BF45" s="52"/>
      <c r="BG45" s="45"/>
      <c r="BH45" s="51"/>
      <c r="BI45" s="51"/>
      <c r="BJ45" s="41"/>
      <c r="BK45" s="52"/>
      <c r="BL45" s="45"/>
      <c r="BM45" s="51"/>
      <c r="BN45" s="51"/>
      <c r="BO45" s="41"/>
      <c r="BP45" s="52"/>
      <c r="BQ45" s="45"/>
      <c r="BR45" s="51"/>
      <c r="BS45" s="51"/>
      <c r="BT45" s="41"/>
      <c r="BU45" s="52"/>
      <c r="BV45" s="45"/>
      <c r="BW45" s="51"/>
      <c r="BX45" s="451"/>
      <c r="BY45" s="451"/>
      <c r="BZ45" s="55">
        <f t="shared" si="0"/>
        <v>1</v>
      </c>
      <c r="CA45" s="55">
        <f t="shared" si="1"/>
        <v>1</v>
      </c>
      <c r="CB45" s="55">
        <f t="shared" si="2"/>
        <v>1</v>
      </c>
      <c r="CC45" s="10"/>
      <c r="CD45" s="11"/>
      <c r="CE45" s="11"/>
      <c r="CF45" s="11"/>
      <c r="CG45" s="11"/>
      <c r="CH45" s="11"/>
      <c r="CI45" s="11"/>
      <c r="CJ45" s="11"/>
      <c r="CK45" s="11"/>
      <c r="CL45" s="11"/>
      <c r="CM45" s="11"/>
      <c r="CN45" s="11"/>
      <c r="CO45" s="11"/>
      <c r="CP45" s="11"/>
      <c r="CQ45" s="11"/>
    </row>
    <row r="46" spans="1:95" ht="42" customHeight="1" x14ac:dyDescent="0.3">
      <c r="A46" s="4"/>
      <c r="B46" s="449" t="s">
        <v>242</v>
      </c>
      <c r="C46" s="478">
        <v>45517</v>
      </c>
      <c r="D46" s="478">
        <v>45534</v>
      </c>
      <c r="E46" s="45" t="s">
        <v>607</v>
      </c>
      <c r="F46" s="45" t="s">
        <v>608</v>
      </c>
      <c r="G46" s="44">
        <v>39</v>
      </c>
      <c r="H46" s="44" t="s">
        <v>167</v>
      </c>
      <c r="I46" s="45" t="s">
        <v>609</v>
      </c>
      <c r="J46" s="45" t="s">
        <v>610</v>
      </c>
      <c r="K46" s="45" t="s">
        <v>3</v>
      </c>
      <c r="L46" s="46">
        <v>45534</v>
      </c>
      <c r="M46" s="45" t="s">
        <v>611</v>
      </c>
      <c r="N46" s="47">
        <v>0</v>
      </c>
      <c r="O46" s="47">
        <v>1</v>
      </c>
      <c r="P46" s="51">
        <v>45631</v>
      </c>
      <c r="Q46" s="232">
        <v>1</v>
      </c>
      <c r="R46" s="233">
        <v>1</v>
      </c>
      <c r="S46" s="45" t="s">
        <v>612</v>
      </c>
      <c r="T46" s="46" t="s">
        <v>174</v>
      </c>
      <c r="U46" s="51"/>
      <c r="V46" s="41"/>
      <c r="W46" s="52"/>
      <c r="X46" s="45"/>
      <c r="Y46" s="51"/>
      <c r="Z46" s="51"/>
      <c r="AA46" s="41"/>
      <c r="AB46" s="52"/>
      <c r="AC46" s="45"/>
      <c r="AD46" s="51"/>
      <c r="AE46" s="51"/>
      <c r="AF46" s="41"/>
      <c r="AG46" s="52"/>
      <c r="AH46" s="45"/>
      <c r="AI46" s="51"/>
      <c r="AJ46" s="51"/>
      <c r="AK46" s="41"/>
      <c r="AL46" s="52"/>
      <c r="AM46" s="45"/>
      <c r="AN46" s="51"/>
      <c r="AO46" s="51"/>
      <c r="AP46" s="41"/>
      <c r="AQ46" s="52"/>
      <c r="AR46" s="45"/>
      <c r="AS46" s="51"/>
      <c r="AT46" s="51"/>
      <c r="AU46" s="41"/>
      <c r="AV46" s="52"/>
      <c r="AW46" s="45"/>
      <c r="AX46" s="51"/>
      <c r="AY46" s="51"/>
      <c r="AZ46" s="41"/>
      <c r="BA46" s="52"/>
      <c r="BB46" s="45"/>
      <c r="BC46" s="51"/>
      <c r="BD46" s="51"/>
      <c r="BE46" s="41"/>
      <c r="BF46" s="52"/>
      <c r="BG46" s="45"/>
      <c r="BH46" s="51"/>
      <c r="BI46" s="51"/>
      <c r="BJ46" s="41"/>
      <c r="BK46" s="52"/>
      <c r="BL46" s="45"/>
      <c r="BM46" s="51"/>
      <c r="BN46" s="51"/>
      <c r="BO46" s="41"/>
      <c r="BP46" s="52"/>
      <c r="BQ46" s="45"/>
      <c r="BR46" s="51"/>
      <c r="BS46" s="51"/>
      <c r="BT46" s="41"/>
      <c r="BU46" s="52"/>
      <c r="BV46" s="45"/>
      <c r="BW46" s="51"/>
      <c r="BX46" s="453" t="s">
        <v>614</v>
      </c>
      <c r="BY46" s="454">
        <v>75</v>
      </c>
      <c r="BZ46" s="55">
        <f t="shared" si="0"/>
        <v>1</v>
      </c>
      <c r="CA46" s="55">
        <f t="shared" si="1"/>
        <v>0</v>
      </c>
      <c r="CB46" s="55">
        <f t="shared" si="2"/>
        <v>1</v>
      </c>
      <c r="CC46" s="10"/>
      <c r="CD46" s="11"/>
      <c r="CE46" s="11"/>
      <c r="CF46" s="11"/>
      <c r="CG46" s="11"/>
      <c r="CH46" s="11"/>
      <c r="CI46" s="11"/>
      <c r="CJ46" s="11"/>
      <c r="CK46" s="11"/>
      <c r="CL46" s="11"/>
      <c r="CM46" s="11"/>
      <c r="CN46" s="11"/>
      <c r="CO46" s="11"/>
      <c r="CP46" s="11"/>
      <c r="CQ46" s="11"/>
    </row>
    <row r="47" spans="1:95" ht="42" customHeight="1" x14ac:dyDescent="0.3">
      <c r="A47" s="4"/>
      <c r="B47" s="450"/>
      <c r="C47" s="450"/>
      <c r="D47" s="450"/>
      <c r="E47" s="45" t="s">
        <v>615</v>
      </c>
      <c r="F47" s="45" t="s">
        <v>608</v>
      </c>
      <c r="G47" s="44">
        <v>40</v>
      </c>
      <c r="H47" s="44" t="s">
        <v>322</v>
      </c>
      <c r="I47" s="45" t="s">
        <v>616</v>
      </c>
      <c r="J47" s="45" t="s">
        <v>617</v>
      </c>
      <c r="K47" s="45" t="s">
        <v>3</v>
      </c>
      <c r="L47" s="46">
        <v>45534</v>
      </c>
      <c r="M47" s="45" t="s">
        <v>618</v>
      </c>
      <c r="N47" s="47">
        <v>0</v>
      </c>
      <c r="O47" s="47">
        <v>1</v>
      </c>
      <c r="P47" s="51">
        <v>45631</v>
      </c>
      <c r="Q47" s="232">
        <v>1</v>
      </c>
      <c r="R47" s="233">
        <v>1</v>
      </c>
      <c r="S47" s="45" t="s">
        <v>612</v>
      </c>
      <c r="T47" s="46" t="s">
        <v>174</v>
      </c>
      <c r="U47" s="51"/>
      <c r="V47" s="41"/>
      <c r="W47" s="52"/>
      <c r="X47" s="45"/>
      <c r="Y47" s="51"/>
      <c r="Z47" s="51"/>
      <c r="AA47" s="41"/>
      <c r="AB47" s="52"/>
      <c r="AC47" s="45"/>
      <c r="AD47" s="51"/>
      <c r="AE47" s="51"/>
      <c r="AF47" s="41"/>
      <c r="AG47" s="52"/>
      <c r="AH47" s="45"/>
      <c r="AI47" s="51"/>
      <c r="AJ47" s="51"/>
      <c r="AK47" s="41"/>
      <c r="AL47" s="52"/>
      <c r="AM47" s="45"/>
      <c r="AN47" s="51"/>
      <c r="AO47" s="51"/>
      <c r="AP47" s="41"/>
      <c r="AQ47" s="52"/>
      <c r="AR47" s="45"/>
      <c r="AS47" s="51"/>
      <c r="AT47" s="51"/>
      <c r="AU47" s="41"/>
      <c r="AV47" s="52"/>
      <c r="AW47" s="45"/>
      <c r="AX47" s="51"/>
      <c r="AY47" s="51"/>
      <c r="AZ47" s="41"/>
      <c r="BA47" s="52"/>
      <c r="BB47" s="45"/>
      <c r="BC47" s="51"/>
      <c r="BD47" s="51"/>
      <c r="BE47" s="41"/>
      <c r="BF47" s="52"/>
      <c r="BG47" s="45"/>
      <c r="BH47" s="51"/>
      <c r="BI47" s="51"/>
      <c r="BJ47" s="41"/>
      <c r="BK47" s="52"/>
      <c r="BL47" s="45"/>
      <c r="BM47" s="51"/>
      <c r="BN47" s="51"/>
      <c r="BO47" s="41"/>
      <c r="BP47" s="52"/>
      <c r="BQ47" s="45"/>
      <c r="BR47" s="51"/>
      <c r="BS47" s="51"/>
      <c r="BT47" s="41"/>
      <c r="BU47" s="52"/>
      <c r="BV47" s="45"/>
      <c r="BW47" s="51"/>
      <c r="BX47" s="450"/>
      <c r="BY47" s="450"/>
      <c r="BZ47" s="55">
        <f t="shared" si="0"/>
        <v>1</v>
      </c>
      <c r="CA47" s="55">
        <f t="shared" si="1"/>
        <v>0</v>
      </c>
      <c r="CB47" s="55">
        <f t="shared" si="2"/>
        <v>1</v>
      </c>
      <c r="CC47" s="10"/>
      <c r="CD47" s="11"/>
      <c r="CE47" s="11"/>
      <c r="CF47" s="11"/>
      <c r="CG47" s="11"/>
      <c r="CH47" s="11"/>
      <c r="CI47" s="11"/>
      <c r="CJ47" s="11"/>
      <c r="CK47" s="11"/>
      <c r="CL47" s="11"/>
      <c r="CM47" s="11"/>
      <c r="CN47" s="11"/>
      <c r="CO47" s="11"/>
      <c r="CP47" s="11"/>
      <c r="CQ47" s="11"/>
    </row>
    <row r="48" spans="1:95" ht="49.5" customHeight="1" x14ac:dyDescent="0.3">
      <c r="A48" s="4"/>
      <c r="B48" s="450"/>
      <c r="C48" s="450"/>
      <c r="D48" s="450"/>
      <c r="E48" s="45" t="s">
        <v>623</v>
      </c>
      <c r="F48" s="45" t="s">
        <v>608</v>
      </c>
      <c r="G48" s="44">
        <v>41</v>
      </c>
      <c r="H48" s="44" t="s">
        <v>322</v>
      </c>
      <c r="I48" s="45" t="s">
        <v>624</v>
      </c>
      <c r="J48" s="45" t="s">
        <v>625</v>
      </c>
      <c r="K48" s="45" t="s">
        <v>3</v>
      </c>
      <c r="L48" s="46" t="s">
        <v>626</v>
      </c>
      <c r="M48" s="45" t="s">
        <v>627</v>
      </c>
      <c r="N48" s="47">
        <v>0</v>
      </c>
      <c r="O48" s="47">
        <v>1</v>
      </c>
      <c r="P48" s="51">
        <v>45631</v>
      </c>
      <c r="Q48" s="232">
        <v>1</v>
      </c>
      <c r="R48" s="233">
        <v>1</v>
      </c>
      <c r="S48" s="45" t="s">
        <v>612</v>
      </c>
      <c r="T48" s="46" t="s">
        <v>174</v>
      </c>
      <c r="U48" s="51"/>
      <c r="V48" s="41"/>
      <c r="W48" s="52"/>
      <c r="X48" s="45"/>
      <c r="Y48" s="51"/>
      <c r="Z48" s="51"/>
      <c r="AA48" s="41"/>
      <c r="AB48" s="52"/>
      <c r="AC48" s="45"/>
      <c r="AD48" s="51"/>
      <c r="AE48" s="51"/>
      <c r="AF48" s="41"/>
      <c r="AG48" s="52"/>
      <c r="AH48" s="45"/>
      <c r="AI48" s="51"/>
      <c r="AJ48" s="51"/>
      <c r="AK48" s="41"/>
      <c r="AL48" s="52"/>
      <c r="AM48" s="45"/>
      <c r="AN48" s="51"/>
      <c r="AO48" s="51"/>
      <c r="AP48" s="41"/>
      <c r="AQ48" s="52"/>
      <c r="AR48" s="45"/>
      <c r="AS48" s="51"/>
      <c r="AT48" s="51"/>
      <c r="AU48" s="41"/>
      <c r="AV48" s="52"/>
      <c r="AW48" s="45"/>
      <c r="AX48" s="51"/>
      <c r="AY48" s="51"/>
      <c r="AZ48" s="41"/>
      <c r="BA48" s="52"/>
      <c r="BB48" s="45"/>
      <c r="BC48" s="51"/>
      <c r="BD48" s="51"/>
      <c r="BE48" s="41"/>
      <c r="BF48" s="52"/>
      <c r="BG48" s="45"/>
      <c r="BH48" s="51"/>
      <c r="BI48" s="51"/>
      <c r="BJ48" s="41"/>
      <c r="BK48" s="52"/>
      <c r="BL48" s="45"/>
      <c r="BM48" s="51"/>
      <c r="BN48" s="51"/>
      <c r="BO48" s="41"/>
      <c r="BP48" s="52"/>
      <c r="BQ48" s="45"/>
      <c r="BR48" s="51"/>
      <c r="BS48" s="51"/>
      <c r="BT48" s="41"/>
      <c r="BU48" s="52"/>
      <c r="BV48" s="45"/>
      <c r="BW48" s="51"/>
      <c r="BX48" s="450"/>
      <c r="BY48" s="450"/>
      <c r="BZ48" s="55">
        <f t="shared" si="0"/>
        <v>1</v>
      </c>
      <c r="CA48" s="55">
        <f t="shared" si="1"/>
        <v>0</v>
      </c>
      <c r="CB48" s="55">
        <f t="shared" si="2"/>
        <v>1</v>
      </c>
      <c r="CC48" s="10"/>
      <c r="CD48" s="11"/>
      <c r="CE48" s="11"/>
      <c r="CF48" s="11"/>
      <c r="CG48" s="11"/>
      <c r="CH48" s="11"/>
      <c r="CI48" s="11"/>
      <c r="CJ48" s="11"/>
      <c r="CK48" s="11"/>
      <c r="CL48" s="11"/>
      <c r="CM48" s="11"/>
      <c r="CN48" s="11"/>
      <c r="CO48" s="11"/>
      <c r="CP48" s="11"/>
      <c r="CQ48" s="11"/>
    </row>
    <row r="49" spans="1:95" ht="61.5" customHeight="1" x14ac:dyDescent="0.3">
      <c r="A49" s="4"/>
      <c r="B49" s="451"/>
      <c r="C49" s="451"/>
      <c r="D49" s="451"/>
      <c r="E49" s="45" t="s">
        <v>628</v>
      </c>
      <c r="F49" s="45" t="s">
        <v>629</v>
      </c>
      <c r="G49" s="44">
        <v>42</v>
      </c>
      <c r="H49" s="44" t="s">
        <v>167</v>
      </c>
      <c r="I49" s="45" t="s">
        <v>630</v>
      </c>
      <c r="J49" s="45" t="s">
        <v>631</v>
      </c>
      <c r="K49" s="45" t="s">
        <v>67</v>
      </c>
      <c r="L49" s="46" t="s">
        <v>632</v>
      </c>
      <c r="M49" s="45" t="s">
        <v>633</v>
      </c>
      <c r="N49" s="47">
        <v>0.55000000000000004</v>
      </c>
      <c r="O49" s="47">
        <v>1</v>
      </c>
      <c r="P49" s="51">
        <v>45631</v>
      </c>
      <c r="Q49" s="232">
        <v>1</v>
      </c>
      <c r="R49" s="233">
        <v>1</v>
      </c>
      <c r="S49" s="45" t="s">
        <v>634</v>
      </c>
      <c r="T49" s="46" t="s">
        <v>174</v>
      </c>
      <c r="U49" s="51"/>
      <c r="V49" s="41"/>
      <c r="W49" s="52"/>
      <c r="X49" s="45"/>
      <c r="Y49" s="51"/>
      <c r="Z49" s="51"/>
      <c r="AA49" s="41"/>
      <c r="AB49" s="52"/>
      <c r="AC49" s="45"/>
      <c r="AD49" s="51"/>
      <c r="AE49" s="51"/>
      <c r="AF49" s="41"/>
      <c r="AG49" s="52"/>
      <c r="AH49" s="45"/>
      <c r="AI49" s="51"/>
      <c r="AJ49" s="51"/>
      <c r="AK49" s="41"/>
      <c r="AL49" s="52"/>
      <c r="AM49" s="45"/>
      <c r="AN49" s="51"/>
      <c r="AO49" s="51"/>
      <c r="AP49" s="41"/>
      <c r="AQ49" s="52"/>
      <c r="AR49" s="45"/>
      <c r="AS49" s="51"/>
      <c r="AT49" s="51"/>
      <c r="AU49" s="41"/>
      <c r="AV49" s="52"/>
      <c r="AW49" s="45"/>
      <c r="AX49" s="51"/>
      <c r="AY49" s="51"/>
      <c r="AZ49" s="41"/>
      <c r="BA49" s="52"/>
      <c r="BB49" s="45"/>
      <c r="BC49" s="51"/>
      <c r="BD49" s="51"/>
      <c r="BE49" s="41"/>
      <c r="BF49" s="52"/>
      <c r="BG49" s="45"/>
      <c r="BH49" s="51"/>
      <c r="BI49" s="51"/>
      <c r="BJ49" s="41"/>
      <c r="BK49" s="52"/>
      <c r="BL49" s="45"/>
      <c r="BM49" s="51"/>
      <c r="BN49" s="51"/>
      <c r="BO49" s="41"/>
      <c r="BP49" s="52"/>
      <c r="BQ49" s="45"/>
      <c r="BR49" s="51"/>
      <c r="BS49" s="51"/>
      <c r="BT49" s="41"/>
      <c r="BU49" s="52"/>
      <c r="BV49" s="45"/>
      <c r="BW49" s="51"/>
      <c r="BX49" s="451"/>
      <c r="BY49" s="451"/>
      <c r="BZ49" s="55">
        <f t="shared" si="0"/>
        <v>1</v>
      </c>
      <c r="CA49" s="55">
        <f t="shared" si="1"/>
        <v>0</v>
      </c>
      <c r="CB49" s="55">
        <f t="shared" si="2"/>
        <v>1</v>
      </c>
      <c r="CC49" s="10"/>
      <c r="CD49" s="11"/>
      <c r="CE49" s="11"/>
      <c r="CF49" s="11"/>
      <c r="CG49" s="11"/>
      <c r="CH49" s="11"/>
      <c r="CI49" s="11"/>
      <c r="CJ49" s="11"/>
      <c r="CK49" s="11"/>
      <c r="CL49" s="11"/>
      <c r="CM49" s="11"/>
      <c r="CN49" s="11"/>
      <c r="CO49" s="11"/>
      <c r="CP49" s="11"/>
      <c r="CQ49" s="11"/>
    </row>
    <row r="50" spans="1:95" ht="195.75" customHeight="1" x14ac:dyDescent="0.3">
      <c r="A50" s="65"/>
      <c r="B50" s="452" t="s">
        <v>246</v>
      </c>
      <c r="C50" s="478">
        <v>45504</v>
      </c>
      <c r="D50" s="478">
        <v>45504</v>
      </c>
      <c r="E50" s="45" t="s">
        <v>635</v>
      </c>
      <c r="F50" s="45" t="s">
        <v>636</v>
      </c>
      <c r="G50" s="44">
        <v>43</v>
      </c>
      <c r="H50" s="44" t="s">
        <v>167</v>
      </c>
      <c r="I50" s="45" t="s">
        <v>637</v>
      </c>
      <c r="J50" s="45" t="s">
        <v>638</v>
      </c>
      <c r="K50" s="45" t="s">
        <v>48</v>
      </c>
      <c r="L50" s="46" t="s">
        <v>521</v>
      </c>
      <c r="M50" s="45" t="s">
        <v>639</v>
      </c>
      <c r="N50" s="244">
        <v>0.8</v>
      </c>
      <c r="O50" s="244">
        <v>1</v>
      </c>
      <c r="P50" s="223">
        <v>45573</v>
      </c>
      <c r="Q50" s="245">
        <v>1</v>
      </c>
      <c r="R50" s="245">
        <v>1</v>
      </c>
      <c r="S50" s="45" t="s">
        <v>640</v>
      </c>
      <c r="T50" s="43"/>
      <c r="U50" s="60"/>
      <c r="V50" s="245"/>
      <c r="W50" s="245"/>
      <c r="X50" s="42"/>
      <c r="Y50" s="60"/>
      <c r="Z50" s="60"/>
      <c r="AA50" s="245"/>
      <c r="AB50" s="245"/>
      <c r="AC50" s="42"/>
      <c r="AD50" s="60"/>
      <c r="AE50" s="60"/>
      <c r="AF50" s="245"/>
      <c r="AG50" s="245"/>
      <c r="AH50" s="42"/>
      <c r="AI50" s="60"/>
      <c r="AJ50" s="60"/>
      <c r="AK50" s="245"/>
      <c r="AL50" s="245"/>
      <c r="AM50" s="42"/>
      <c r="AN50" s="60"/>
      <c r="AO50" s="60"/>
      <c r="AP50" s="245"/>
      <c r="AQ50" s="245"/>
      <c r="AR50" s="42"/>
      <c r="AS50" s="60"/>
      <c r="AT50" s="60"/>
      <c r="AU50" s="245"/>
      <c r="AV50" s="245"/>
      <c r="AW50" s="42"/>
      <c r="AX50" s="60"/>
      <c r="AY50" s="60"/>
      <c r="AZ50" s="245"/>
      <c r="BA50" s="245"/>
      <c r="BB50" s="42"/>
      <c r="BC50" s="60"/>
      <c r="BD50" s="60"/>
      <c r="BE50" s="245"/>
      <c r="BF50" s="245"/>
      <c r="BG50" s="42"/>
      <c r="BH50" s="60"/>
      <c r="BI50" s="60"/>
      <c r="BJ50" s="245"/>
      <c r="BK50" s="245"/>
      <c r="BL50" s="42"/>
      <c r="BM50" s="60"/>
      <c r="BN50" s="60"/>
      <c r="BO50" s="245"/>
      <c r="BP50" s="245"/>
      <c r="BQ50" s="42"/>
      <c r="BR50" s="60"/>
      <c r="BS50" s="60"/>
      <c r="BT50" s="245"/>
      <c r="BU50" s="245"/>
      <c r="BV50" s="42"/>
      <c r="BW50" s="60"/>
      <c r="BX50" s="452" t="s">
        <v>641</v>
      </c>
      <c r="BY50" s="452" t="s">
        <v>642</v>
      </c>
      <c r="BZ50" s="55">
        <f t="shared" si="0"/>
        <v>1</v>
      </c>
      <c r="CA50" s="55">
        <f t="shared" si="1"/>
        <v>0</v>
      </c>
      <c r="CB50" s="55">
        <f t="shared" si="2"/>
        <v>1</v>
      </c>
      <c r="CC50" s="10"/>
      <c r="CD50" s="11"/>
      <c r="CE50" s="11"/>
      <c r="CF50" s="11"/>
      <c r="CG50" s="11"/>
      <c r="CH50" s="11"/>
      <c r="CI50" s="11"/>
      <c r="CJ50" s="11"/>
      <c r="CK50" s="11"/>
      <c r="CL50" s="11"/>
      <c r="CM50" s="11"/>
      <c r="CN50" s="11"/>
      <c r="CO50" s="11"/>
      <c r="CP50" s="11"/>
      <c r="CQ50" s="11"/>
    </row>
    <row r="51" spans="1:95" ht="69.75" customHeight="1" x14ac:dyDescent="0.3">
      <c r="A51" s="4"/>
      <c r="B51" s="450"/>
      <c r="C51" s="450"/>
      <c r="D51" s="450"/>
      <c r="E51" s="449" t="s">
        <v>643</v>
      </c>
      <c r="F51" s="449" t="s">
        <v>644</v>
      </c>
      <c r="G51" s="44">
        <v>44</v>
      </c>
      <c r="H51" s="452" t="s">
        <v>167</v>
      </c>
      <c r="I51" s="449" t="s">
        <v>645</v>
      </c>
      <c r="J51" s="45" t="s">
        <v>604</v>
      </c>
      <c r="K51" s="45" t="s">
        <v>28</v>
      </c>
      <c r="L51" s="46" t="s">
        <v>646</v>
      </c>
      <c r="M51" s="45" t="s">
        <v>647</v>
      </c>
      <c r="N51" s="244">
        <v>0</v>
      </c>
      <c r="O51" s="244">
        <v>1</v>
      </c>
      <c r="P51" s="223">
        <v>45573</v>
      </c>
      <c r="Q51" s="245">
        <v>1</v>
      </c>
      <c r="R51" s="245"/>
      <c r="S51" s="45" t="s">
        <v>648</v>
      </c>
      <c r="T51" s="43">
        <v>45595</v>
      </c>
      <c r="U51" s="60">
        <v>45835</v>
      </c>
      <c r="V51" s="245">
        <v>1</v>
      </c>
      <c r="W51" s="245">
        <v>1</v>
      </c>
      <c r="X51" s="45" t="s">
        <v>649</v>
      </c>
      <c r="Y51" s="60"/>
      <c r="Z51" s="60"/>
      <c r="AA51" s="245"/>
      <c r="AB51" s="245"/>
      <c r="AC51" s="42"/>
      <c r="AD51" s="60"/>
      <c r="AE51" s="60"/>
      <c r="AF51" s="245"/>
      <c r="AG51" s="245"/>
      <c r="AH51" s="42"/>
      <c r="AI51" s="60"/>
      <c r="AJ51" s="60"/>
      <c r="AK51" s="245"/>
      <c r="AL51" s="245"/>
      <c r="AM51" s="42"/>
      <c r="AN51" s="60"/>
      <c r="AO51" s="60"/>
      <c r="AP51" s="245"/>
      <c r="AQ51" s="245"/>
      <c r="AR51" s="42"/>
      <c r="AS51" s="60"/>
      <c r="AT51" s="60"/>
      <c r="AU51" s="245"/>
      <c r="AV51" s="245"/>
      <c r="AW51" s="42"/>
      <c r="AX51" s="60"/>
      <c r="AY51" s="60"/>
      <c r="AZ51" s="245"/>
      <c r="BA51" s="245"/>
      <c r="BB51" s="42"/>
      <c r="BC51" s="60"/>
      <c r="BD51" s="60"/>
      <c r="BE51" s="245"/>
      <c r="BF51" s="245"/>
      <c r="BG51" s="42"/>
      <c r="BH51" s="60"/>
      <c r="BI51" s="60"/>
      <c r="BJ51" s="245"/>
      <c r="BK51" s="245"/>
      <c r="BL51" s="42"/>
      <c r="BM51" s="60"/>
      <c r="BN51" s="60"/>
      <c r="BO51" s="245"/>
      <c r="BP51" s="245"/>
      <c r="BQ51" s="42"/>
      <c r="BR51" s="60"/>
      <c r="BS51" s="60"/>
      <c r="BT51" s="245"/>
      <c r="BU51" s="245"/>
      <c r="BV51" s="42"/>
      <c r="BW51" s="60"/>
      <c r="BX51" s="450"/>
      <c r="BY51" s="450"/>
      <c r="BZ51" s="55">
        <f t="shared" si="0"/>
        <v>1</v>
      </c>
      <c r="CA51" s="55">
        <f t="shared" si="1"/>
        <v>1</v>
      </c>
      <c r="CB51" s="55">
        <f t="shared" si="2"/>
        <v>1</v>
      </c>
      <c r="CC51" s="10"/>
      <c r="CD51" s="11"/>
      <c r="CE51" s="11"/>
      <c r="CF51" s="11"/>
      <c r="CG51" s="11"/>
      <c r="CH51" s="11"/>
      <c r="CI51" s="11"/>
      <c r="CJ51" s="11"/>
      <c r="CK51" s="11"/>
      <c r="CL51" s="11"/>
      <c r="CM51" s="11"/>
      <c r="CN51" s="11"/>
      <c r="CO51" s="11"/>
      <c r="CP51" s="11"/>
      <c r="CQ51" s="11"/>
    </row>
    <row r="52" spans="1:95" ht="64.5" customHeight="1" x14ac:dyDescent="0.3">
      <c r="A52" s="4"/>
      <c r="B52" s="450"/>
      <c r="C52" s="450"/>
      <c r="D52" s="450"/>
      <c r="E52" s="450"/>
      <c r="F52" s="450"/>
      <c r="G52" s="44">
        <v>45</v>
      </c>
      <c r="H52" s="450"/>
      <c r="I52" s="450"/>
      <c r="J52" s="45" t="s">
        <v>655</v>
      </c>
      <c r="K52" s="45" t="s">
        <v>28</v>
      </c>
      <c r="L52" s="46" t="s">
        <v>656</v>
      </c>
      <c r="M52" s="45" t="s">
        <v>657</v>
      </c>
      <c r="N52" s="244">
        <v>0</v>
      </c>
      <c r="O52" s="244">
        <v>0.85499999999999998</v>
      </c>
      <c r="P52" s="223">
        <v>45573</v>
      </c>
      <c r="Q52" s="245">
        <v>1</v>
      </c>
      <c r="R52" s="245"/>
      <c r="S52" s="45" t="s">
        <v>658</v>
      </c>
      <c r="T52" s="43">
        <v>45595</v>
      </c>
      <c r="U52" s="60">
        <v>45835</v>
      </c>
      <c r="V52" s="245">
        <v>1</v>
      </c>
      <c r="W52" s="245">
        <v>1</v>
      </c>
      <c r="X52" s="45" t="s">
        <v>649</v>
      </c>
      <c r="Y52" s="60"/>
      <c r="Z52" s="60"/>
      <c r="AA52" s="245"/>
      <c r="AB52" s="245"/>
      <c r="AC52" s="42"/>
      <c r="AD52" s="60"/>
      <c r="AE52" s="60"/>
      <c r="AF52" s="245"/>
      <c r="AG52" s="245"/>
      <c r="AH52" s="42"/>
      <c r="AI52" s="60"/>
      <c r="AJ52" s="60"/>
      <c r="AK52" s="245"/>
      <c r="AL52" s="245"/>
      <c r="AM52" s="42"/>
      <c r="AN52" s="60"/>
      <c r="AO52" s="60"/>
      <c r="AP52" s="245"/>
      <c r="AQ52" s="245"/>
      <c r="AR52" s="42"/>
      <c r="AS52" s="60"/>
      <c r="AT52" s="60"/>
      <c r="AU52" s="245"/>
      <c r="AV52" s="245"/>
      <c r="AW52" s="42"/>
      <c r="AX52" s="60"/>
      <c r="AY52" s="60"/>
      <c r="AZ52" s="245"/>
      <c r="BA52" s="245"/>
      <c r="BB52" s="42"/>
      <c r="BC52" s="60"/>
      <c r="BD52" s="60"/>
      <c r="BE52" s="245"/>
      <c r="BF52" s="245"/>
      <c r="BG52" s="42"/>
      <c r="BH52" s="60"/>
      <c r="BI52" s="60"/>
      <c r="BJ52" s="245"/>
      <c r="BK52" s="245"/>
      <c r="BL52" s="42"/>
      <c r="BM52" s="60"/>
      <c r="BN52" s="60"/>
      <c r="BO52" s="245"/>
      <c r="BP52" s="245"/>
      <c r="BQ52" s="42"/>
      <c r="BR52" s="60"/>
      <c r="BS52" s="60"/>
      <c r="BT52" s="245"/>
      <c r="BU52" s="245"/>
      <c r="BV52" s="42"/>
      <c r="BW52" s="60"/>
      <c r="BX52" s="450"/>
      <c r="BY52" s="450"/>
      <c r="BZ52" s="55">
        <f t="shared" si="0"/>
        <v>1</v>
      </c>
      <c r="CA52" s="55">
        <f t="shared" si="1"/>
        <v>1</v>
      </c>
      <c r="CB52" s="55">
        <f t="shared" si="2"/>
        <v>1</v>
      </c>
      <c r="CC52" s="10"/>
      <c r="CD52" s="11"/>
      <c r="CE52" s="11"/>
      <c r="CF52" s="11"/>
      <c r="CG52" s="11"/>
      <c r="CH52" s="11"/>
      <c r="CI52" s="11"/>
      <c r="CJ52" s="11"/>
      <c r="CK52" s="11"/>
      <c r="CL52" s="11"/>
      <c r="CM52" s="11"/>
      <c r="CN52" s="11"/>
      <c r="CO52" s="11"/>
      <c r="CP52" s="11"/>
      <c r="CQ52" s="11"/>
    </row>
    <row r="53" spans="1:95" ht="66" customHeight="1" x14ac:dyDescent="0.3">
      <c r="A53" s="4"/>
      <c r="B53" s="450"/>
      <c r="C53" s="450"/>
      <c r="D53" s="450"/>
      <c r="E53" s="451"/>
      <c r="F53" s="451"/>
      <c r="G53" s="44">
        <v>46</v>
      </c>
      <c r="H53" s="451"/>
      <c r="I53" s="451"/>
      <c r="J53" s="45" t="s">
        <v>659</v>
      </c>
      <c r="K53" s="45" t="s">
        <v>28</v>
      </c>
      <c r="L53" s="46" t="s">
        <v>660</v>
      </c>
      <c r="M53" s="45" t="s">
        <v>661</v>
      </c>
      <c r="N53" s="244">
        <v>0</v>
      </c>
      <c r="O53" s="244">
        <v>1</v>
      </c>
      <c r="P53" s="223">
        <v>45573</v>
      </c>
      <c r="Q53" s="245">
        <v>1</v>
      </c>
      <c r="R53" s="245"/>
      <c r="S53" s="45" t="s">
        <v>662</v>
      </c>
      <c r="T53" s="43">
        <v>45595</v>
      </c>
      <c r="U53" s="60">
        <v>45835</v>
      </c>
      <c r="V53" s="245">
        <v>1</v>
      </c>
      <c r="W53" s="245">
        <v>1</v>
      </c>
      <c r="X53" s="45" t="s">
        <v>649</v>
      </c>
      <c r="Y53" s="60"/>
      <c r="Z53" s="60"/>
      <c r="AA53" s="245"/>
      <c r="AB53" s="245"/>
      <c r="AC53" s="42"/>
      <c r="AD53" s="60"/>
      <c r="AE53" s="60"/>
      <c r="AF53" s="245"/>
      <c r="AG53" s="245"/>
      <c r="AH53" s="42"/>
      <c r="AI53" s="60"/>
      <c r="AJ53" s="60"/>
      <c r="AK53" s="245"/>
      <c r="AL53" s="245"/>
      <c r="AM53" s="42"/>
      <c r="AN53" s="60"/>
      <c r="AO53" s="60"/>
      <c r="AP53" s="245"/>
      <c r="AQ53" s="245"/>
      <c r="AR53" s="42"/>
      <c r="AS53" s="60"/>
      <c r="AT53" s="60"/>
      <c r="AU53" s="245"/>
      <c r="AV53" s="245"/>
      <c r="AW53" s="42"/>
      <c r="AX53" s="60"/>
      <c r="AY53" s="60"/>
      <c r="AZ53" s="245"/>
      <c r="BA53" s="245"/>
      <c r="BB53" s="42"/>
      <c r="BC53" s="60"/>
      <c r="BD53" s="60"/>
      <c r="BE53" s="245"/>
      <c r="BF53" s="245"/>
      <c r="BG53" s="42"/>
      <c r="BH53" s="60"/>
      <c r="BI53" s="60"/>
      <c r="BJ53" s="245"/>
      <c r="BK53" s="245"/>
      <c r="BL53" s="42"/>
      <c r="BM53" s="60"/>
      <c r="BN53" s="60"/>
      <c r="BO53" s="245"/>
      <c r="BP53" s="245"/>
      <c r="BQ53" s="42"/>
      <c r="BR53" s="60"/>
      <c r="BS53" s="60"/>
      <c r="BT53" s="245"/>
      <c r="BU53" s="245"/>
      <c r="BV53" s="42"/>
      <c r="BW53" s="60"/>
      <c r="BX53" s="450"/>
      <c r="BY53" s="450"/>
      <c r="BZ53" s="55">
        <f t="shared" si="0"/>
        <v>1</v>
      </c>
      <c r="CA53" s="55">
        <f t="shared" si="1"/>
        <v>1</v>
      </c>
      <c r="CB53" s="55">
        <f t="shared" si="2"/>
        <v>1</v>
      </c>
      <c r="CC53" s="10"/>
      <c r="CD53" s="11"/>
      <c r="CE53" s="11"/>
      <c r="CF53" s="11"/>
      <c r="CG53" s="11"/>
      <c r="CH53" s="11"/>
      <c r="CI53" s="11"/>
      <c r="CJ53" s="11"/>
      <c r="CK53" s="11"/>
      <c r="CL53" s="11"/>
      <c r="CM53" s="11"/>
      <c r="CN53" s="11"/>
      <c r="CO53" s="11"/>
      <c r="CP53" s="11"/>
      <c r="CQ53" s="11"/>
    </row>
    <row r="54" spans="1:95" ht="107.25" customHeight="1" x14ac:dyDescent="0.3">
      <c r="A54" s="65"/>
      <c r="B54" s="450"/>
      <c r="C54" s="450"/>
      <c r="D54" s="450"/>
      <c r="E54" s="45" t="s">
        <v>663</v>
      </c>
      <c r="F54" s="45" t="s">
        <v>664</v>
      </c>
      <c r="G54" s="44">
        <v>47</v>
      </c>
      <c r="H54" s="44" t="s">
        <v>322</v>
      </c>
      <c r="I54" s="45" t="s">
        <v>665</v>
      </c>
      <c r="J54" s="45" t="s">
        <v>666</v>
      </c>
      <c r="K54" s="45" t="s">
        <v>30</v>
      </c>
      <c r="L54" s="46">
        <v>45299</v>
      </c>
      <c r="M54" s="45" t="s">
        <v>667</v>
      </c>
      <c r="N54" s="244">
        <v>0</v>
      </c>
      <c r="O54" s="244">
        <v>1</v>
      </c>
      <c r="P54" s="223">
        <v>45991</v>
      </c>
      <c r="Q54" s="245">
        <v>1</v>
      </c>
      <c r="R54" s="245">
        <v>1</v>
      </c>
      <c r="S54" s="45" t="s">
        <v>668</v>
      </c>
      <c r="T54" s="43"/>
      <c r="U54" s="60"/>
      <c r="V54" s="245"/>
      <c r="W54" s="245"/>
      <c r="X54" s="42"/>
      <c r="Y54" s="60"/>
      <c r="Z54" s="60"/>
      <c r="AA54" s="245"/>
      <c r="AB54" s="245"/>
      <c r="AC54" s="42"/>
      <c r="AD54" s="60"/>
      <c r="AE54" s="60"/>
      <c r="AF54" s="245"/>
      <c r="AG54" s="245"/>
      <c r="AH54" s="42"/>
      <c r="AI54" s="60"/>
      <c r="AJ54" s="60"/>
      <c r="AK54" s="245"/>
      <c r="AL54" s="245"/>
      <c r="AM54" s="42"/>
      <c r="AN54" s="60"/>
      <c r="AO54" s="60"/>
      <c r="AP54" s="245"/>
      <c r="AQ54" s="245"/>
      <c r="AR54" s="42"/>
      <c r="AS54" s="60"/>
      <c r="AT54" s="60"/>
      <c r="AU54" s="245"/>
      <c r="AV54" s="245"/>
      <c r="AW54" s="42"/>
      <c r="AX54" s="60"/>
      <c r="AY54" s="60"/>
      <c r="AZ54" s="245"/>
      <c r="BA54" s="245"/>
      <c r="BB54" s="42"/>
      <c r="BC54" s="60"/>
      <c r="BD54" s="60"/>
      <c r="BE54" s="245"/>
      <c r="BF54" s="245"/>
      <c r="BG54" s="42"/>
      <c r="BH54" s="60"/>
      <c r="BI54" s="60"/>
      <c r="BJ54" s="245"/>
      <c r="BK54" s="245"/>
      <c r="BL54" s="42"/>
      <c r="BM54" s="60"/>
      <c r="BN54" s="60"/>
      <c r="BO54" s="245"/>
      <c r="BP54" s="245"/>
      <c r="BQ54" s="42"/>
      <c r="BR54" s="60"/>
      <c r="BS54" s="60"/>
      <c r="BT54" s="245"/>
      <c r="BU54" s="245"/>
      <c r="BV54" s="42"/>
      <c r="BW54" s="60"/>
      <c r="BX54" s="450"/>
      <c r="BY54" s="450"/>
      <c r="BZ54" s="55">
        <f t="shared" si="0"/>
        <v>1</v>
      </c>
      <c r="CA54" s="55">
        <f t="shared" si="1"/>
        <v>0</v>
      </c>
      <c r="CB54" s="55">
        <f t="shared" si="2"/>
        <v>1</v>
      </c>
      <c r="CC54" s="10"/>
      <c r="CD54" s="11"/>
      <c r="CE54" s="11"/>
      <c r="CF54" s="11"/>
      <c r="CG54" s="11"/>
      <c r="CH54" s="11"/>
      <c r="CI54" s="11"/>
      <c r="CJ54" s="11"/>
      <c r="CK54" s="11"/>
      <c r="CL54" s="11"/>
      <c r="CM54" s="11"/>
      <c r="CN54" s="11"/>
      <c r="CO54" s="11"/>
      <c r="CP54" s="11"/>
      <c r="CQ54" s="11"/>
    </row>
    <row r="55" spans="1:95" ht="116.25" customHeight="1" x14ac:dyDescent="0.3">
      <c r="A55" s="4"/>
      <c r="B55" s="450"/>
      <c r="C55" s="450"/>
      <c r="D55" s="450"/>
      <c r="E55" s="449" t="s">
        <v>669</v>
      </c>
      <c r="F55" s="449" t="s">
        <v>670</v>
      </c>
      <c r="G55" s="44">
        <v>48</v>
      </c>
      <c r="H55" s="452" t="s">
        <v>167</v>
      </c>
      <c r="I55" s="45" t="s">
        <v>671</v>
      </c>
      <c r="J55" s="449" t="s">
        <v>672</v>
      </c>
      <c r="K55" s="449" t="s">
        <v>28</v>
      </c>
      <c r="L55" s="476" t="s">
        <v>673</v>
      </c>
      <c r="M55" s="449" t="s">
        <v>674</v>
      </c>
      <c r="N55" s="47">
        <v>0</v>
      </c>
      <c r="O55" s="47">
        <v>1</v>
      </c>
      <c r="P55" s="223">
        <v>45573</v>
      </c>
      <c r="Q55" s="245">
        <v>1</v>
      </c>
      <c r="R55" s="245">
        <v>0.1</v>
      </c>
      <c r="S55" s="45" t="s">
        <v>675</v>
      </c>
      <c r="T55" s="43">
        <v>45595</v>
      </c>
      <c r="U55" s="256">
        <v>45601</v>
      </c>
      <c r="V55" s="49">
        <v>0.8</v>
      </c>
      <c r="W55" s="49">
        <v>0.8</v>
      </c>
      <c r="X55" s="45" t="s">
        <v>676</v>
      </c>
      <c r="Y55" s="60">
        <v>45719</v>
      </c>
      <c r="Z55" s="60">
        <v>45721</v>
      </c>
      <c r="AA55" s="245">
        <v>1</v>
      </c>
      <c r="AB55" s="245">
        <v>1</v>
      </c>
      <c r="AC55" s="42" t="s">
        <v>677</v>
      </c>
      <c r="AD55" s="60"/>
      <c r="AE55" s="60"/>
      <c r="AF55" s="245"/>
      <c r="AG55" s="245"/>
      <c r="AH55" s="42"/>
      <c r="AI55" s="60"/>
      <c r="AJ55" s="60"/>
      <c r="AK55" s="245"/>
      <c r="AL55" s="245"/>
      <c r="AM55" s="42"/>
      <c r="AN55" s="60"/>
      <c r="AO55" s="60"/>
      <c r="AP55" s="245"/>
      <c r="AQ55" s="245"/>
      <c r="AR55" s="42"/>
      <c r="AS55" s="60"/>
      <c r="AT55" s="60"/>
      <c r="AU55" s="245"/>
      <c r="AV55" s="245"/>
      <c r="AW55" s="42"/>
      <c r="AX55" s="60"/>
      <c r="AY55" s="60"/>
      <c r="AZ55" s="245"/>
      <c r="BA55" s="245"/>
      <c r="BB55" s="42"/>
      <c r="BC55" s="60"/>
      <c r="BD55" s="60"/>
      <c r="BE55" s="245"/>
      <c r="BF55" s="245"/>
      <c r="BG55" s="42"/>
      <c r="BH55" s="60"/>
      <c r="BI55" s="60"/>
      <c r="BJ55" s="245"/>
      <c r="BK55" s="245"/>
      <c r="BL55" s="42"/>
      <c r="BM55" s="60"/>
      <c r="BN55" s="60"/>
      <c r="BO55" s="245"/>
      <c r="BP55" s="245"/>
      <c r="BQ55" s="42"/>
      <c r="BR55" s="60"/>
      <c r="BS55" s="60"/>
      <c r="BT55" s="245"/>
      <c r="BU55" s="245"/>
      <c r="BV55" s="42"/>
      <c r="BW55" s="60"/>
      <c r="BX55" s="450"/>
      <c r="BY55" s="450"/>
      <c r="BZ55" s="55">
        <f t="shared" si="0"/>
        <v>1</v>
      </c>
      <c r="CA55" s="55">
        <f t="shared" si="1"/>
        <v>0.8</v>
      </c>
      <c r="CB55" s="55">
        <f t="shared" ref="CB55:CB60" si="3">+BZ55+CA55/2</f>
        <v>1.4</v>
      </c>
      <c r="CC55" s="10"/>
      <c r="CD55" s="11"/>
      <c r="CE55" s="11"/>
      <c r="CF55" s="11"/>
      <c r="CG55" s="11"/>
      <c r="CH55" s="11"/>
      <c r="CI55" s="11"/>
      <c r="CJ55" s="11"/>
      <c r="CK55" s="11"/>
      <c r="CL55" s="11"/>
      <c r="CM55" s="11"/>
      <c r="CN55" s="11"/>
      <c r="CO55" s="11"/>
      <c r="CP55" s="11"/>
      <c r="CQ55" s="11"/>
    </row>
    <row r="56" spans="1:95" ht="42" customHeight="1" x14ac:dyDescent="0.3">
      <c r="A56" s="4"/>
      <c r="B56" s="450"/>
      <c r="C56" s="450"/>
      <c r="D56" s="450"/>
      <c r="E56" s="450"/>
      <c r="F56" s="450"/>
      <c r="G56" s="44">
        <v>49</v>
      </c>
      <c r="H56" s="450"/>
      <c r="I56" s="45" t="s">
        <v>683</v>
      </c>
      <c r="J56" s="450"/>
      <c r="K56" s="450"/>
      <c r="L56" s="450"/>
      <c r="M56" s="450"/>
      <c r="N56" s="47">
        <v>0</v>
      </c>
      <c r="O56" s="47">
        <v>1</v>
      </c>
      <c r="P56" s="223">
        <v>45573</v>
      </c>
      <c r="Q56" s="245">
        <v>1</v>
      </c>
      <c r="R56" s="245">
        <v>0.1</v>
      </c>
      <c r="S56" s="45" t="s">
        <v>684</v>
      </c>
      <c r="T56" s="43">
        <v>45595</v>
      </c>
      <c r="U56" s="256">
        <v>45601</v>
      </c>
      <c r="V56" s="49">
        <v>0.8</v>
      </c>
      <c r="W56" s="245">
        <v>0.8</v>
      </c>
      <c r="X56" s="45" t="s">
        <v>685</v>
      </c>
      <c r="Y56" s="60">
        <v>45719</v>
      </c>
      <c r="Z56" s="60">
        <v>45721</v>
      </c>
      <c r="AA56" s="245">
        <v>1</v>
      </c>
      <c r="AB56" s="245">
        <v>1</v>
      </c>
      <c r="AC56" s="42" t="s">
        <v>677</v>
      </c>
      <c r="AD56" s="60"/>
      <c r="AE56" s="60"/>
      <c r="AF56" s="245"/>
      <c r="AG56" s="245"/>
      <c r="AH56" s="42"/>
      <c r="AI56" s="60"/>
      <c r="AJ56" s="60"/>
      <c r="AK56" s="245"/>
      <c r="AL56" s="245"/>
      <c r="AM56" s="42"/>
      <c r="AN56" s="60"/>
      <c r="AO56" s="60"/>
      <c r="AP56" s="245"/>
      <c r="AQ56" s="245"/>
      <c r="AR56" s="42"/>
      <c r="AS56" s="60"/>
      <c r="AT56" s="60"/>
      <c r="AU56" s="245"/>
      <c r="AV56" s="245"/>
      <c r="AW56" s="42"/>
      <c r="AX56" s="60"/>
      <c r="AY56" s="60"/>
      <c r="AZ56" s="245"/>
      <c r="BA56" s="245"/>
      <c r="BB56" s="42"/>
      <c r="BC56" s="60"/>
      <c r="BD56" s="60"/>
      <c r="BE56" s="245"/>
      <c r="BF56" s="245"/>
      <c r="BG56" s="42"/>
      <c r="BH56" s="60"/>
      <c r="BI56" s="60"/>
      <c r="BJ56" s="245"/>
      <c r="BK56" s="245"/>
      <c r="BL56" s="42"/>
      <c r="BM56" s="60"/>
      <c r="BN56" s="60"/>
      <c r="BO56" s="245"/>
      <c r="BP56" s="245"/>
      <c r="BQ56" s="42"/>
      <c r="BR56" s="60"/>
      <c r="BS56" s="60"/>
      <c r="BT56" s="245"/>
      <c r="BU56" s="245"/>
      <c r="BV56" s="42"/>
      <c r="BW56" s="60"/>
      <c r="BX56" s="450"/>
      <c r="BY56" s="450"/>
      <c r="BZ56" s="55">
        <f t="shared" si="0"/>
        <v>1</v>
      </c>
      <c r="CA56" s="55">
        <f t="shared" si="1"/>
        <v>0.8</v>
      </c>
      <c r="CB56" s="55">
        <f t="shared" si="3"/>
        <v>1.4</v>
      </c>
      <c r="CC56" s="10"/>
      <c r="CD56" s="11"/>
      <c r="CE56" s="11"/>
      <c r="CF56" s="11"/>
      <c r="CG56" s="11"/>
      <c r="CH56" s="11"/>
      <c r="CI56" s="11"/>
      <c r="CJ56" s="11"/>
      <c r="CK56" s="11"/>
      <c r="CL56" s="11"/>
      <c r="CM56" s="11"/>
      <c r="CN56" s="11"/>
      <c r="CO56" s="11"/>
      <c r="CP56" s="11"/>
      <c r="CQ56" s="11"/>
    </row>
    <row r="57" spans="1:95" ht="42" customHeight="1" x14ac:dyDescent="0.3">
      <c r="A57" s="4"/>
      <c r="B57" s="450"/>
      <c r="C57" s="450"/>
      <c r="D57" s="450"/>
      <c r="E57" s="450"/>
      <c r="F57" s="450"/>
      <c r="G57" s="44">
        <v>50</v>
      </c>
      <c r="H57" s="450"/>
      <c r="I57" s="45" t="s">
        <v>691</v>
      </c>
      <c r="J57" s="450"/>
      <c r="K57" s="450"/>
      <c r="L57" s="450"/>
      <c r="M57" s="450"/>
      <c r="N57" s="47">
        <v>0</v>
      </c>
      <c r="O57" s="47">
        <v>1</v>
      </c>
      <c r="P57" s="223">
        <v>45573</v>
      </c>
      <c r="Q57" s="245">
        <v>1</v>
      </c>
      <c r="R57" s="245">
        <v>0.1</v>
      </c>
      <c r="S57" s="45" t="s">
        <v>692</v>
      </c>
      <c r="T57" s="43">
        <v>45595</v>
      </c>
      <c r="U57" s="256">
        <v>45601</v>
      </c>
      <c r="V57" s="49">
        <v>0.8</v>
      </c>
      <c r="W57" s="245">
        <v>0.8</v>
      </c>
      <c r="X57" s="45" t="s">
        <v>693</v>
      </c>
      <c r="Y57" s="60">
        <v>45719</v>
      </c>
      <c r="Z57" s="60">
        <v>45721</v>
      </c>
      <c r="AA57" s="245">
        <v>1</v>
      </c>
      <c r="AB57" s="245">
        <v>1</v>
      </c>
      <c r="AC57" s="42" t="s">
        <v>677</v>
      </c>
      <c r="AD57" s="60"/>
      <c r="AE57" s="60"/>
      <c r="AF57" s="245"/>
      <c r="AG57" s="245"/>
      <c r="AH57" s="42"/>
      <c r="AI57" s="60"/>
      <c r="AJ57" s="60"/>
      <c r="AK57" s="245"/>
      <c r="AL57" s="245"/>
      <c r="AM57" s="42"/>
      <c r="AN57" s="60"/>
      <c r="AO57" s="60"/>
      <c r="AP57" s="245"/>
      <c r="AQ57" s="245"/>
      <c r="AR57" s="42"/>
      <c r="AS57" s="60"/>
      <c r="AT57" s="60"/>
      <c r="AU57" s="245"/>
      <c r="AV57" s="245"/>
      <c r="AW57" s="42"/>
      <c r="AX57" s="60"/>
      <c r="AY57" s="60"/>
      <c r="AZ57" s="245"/>
      <c r="BA57" s="245"/>
      <c r="BB57" s="42"/>
      <c r="BC57" s="60"/>
      <c r="BD57" s="60"/>
      <c r="BE57" s="245"/>
      <c r="BF57" s="245"/>
      <c r="BG57" s="42"/>
      <c r="BH57" s="60"/>
      <c r="BI57" s="60"/>
      <c r="BJ57" s="245"/>
      <c r="BK57" s="245"/>
      <c r="BL57" s="42"/>
      <c r="BM57" s="60"/>
      <c r="BN57" s="60"/>
      <c r="BO57" s="245"/>
      <c r="BP57" s="245"/>
      <c r="BQ57" s="42"/>
      <c r="BR57" s="60"/>
      <c r="BS57" s="60"/>
      <c r="BT57" s="245"/>
      <c r="BU57" s="245"/>
      <c r="BV57" s="42"/>
      <c r="BW57" s="60"/>
      <c r="BX57" s="450"/>
      <c r="BY57" s="450"/>
      <c r="BZ57" s="55">
        <f t="shared" si="0"/>
        <v>1</v>
      </c>
      <c r="CA57" s="55">
        <f t="shared" si="1"/>
        <v>0.8</v>
      </c>
      <c r="CB57" s="55">
        <f t="shared" si="3"/>
        <v>1.4</v>
      </c>
      <c r="CC57" s="10"/>
      <c r="CD57" s="11"/>
      <c r="CE57" s="11"/>
      <c r="CF57" s="11"/>
      <c r="CG57" s="11"/>
      <c r="CH57" s="11"/>
      <c r="CI57" s="11"/>
      <c r="CJ57" s="11"/>
      <c r="CK57" s="11"/>
      <c r="CL57" s="11"/>
      <c r="CM57" s="11"/>
      <c r="CN57" s="11"/>
      <c r="CO57" s="11"/>
      <c r="CP57" s="11"/>
      <c r="CQ57" s="11"/>
    </row>
    <row r="58" spans="1:95" ht="42" customHeight="1" x14ac:dyDescent="0.3">
      <c r="A58" s="4"/>
      <c r="B58" s="450"/>
      <c r="C58" s="450"/>
      <c r="D58" s="450"/>
      <c r="E58" s="450"/>
      <c r="F58" s="450"/>
      <c r="G58" s="44">
        <v>51</v>
      </c>
      <c r="H58" s="450"/>
      <c r="I58" s="45" t="s">
        <v>698</v>
      </c>
      <c r="J58" s="450"/>
      <c r="K58" s="450"/>
      <c r="L58" s="450"/>
      <c r="M58" s="450"/>
      <c r="N58" s="47">
        <v>0</v>
      </c>
      <c r="O58" s="47">
        <v>1</v>
      </c>
      <c r="P58" s="223">
        <v>45573</v>
      </c>
      <c r="Q58" s="245">
        <v>1</v>
      </c>
      <c r="R58" s="245">
        <v>0.1</v>
      </c>
      <c r="S58" s="45" t="s">
        <v>699</v>
      </c>
      <c r="T58" s="43">
        <v>45595</v>
      </c>
      <c r="U58" s="256">
        <v>45601</v>
      </c>
      <c r="V58" s="49">
        <v>0.8</v>
      </c>
      <c r="W58" s="245">
        <v>0.8</v>
      </c>
      <c r="X58" s="45" t="s">
        <v>700</v>
      </c>
      <c r="Y58" s="60">
        <v>45719</v>
      </c>
      <c r="Z58" s="60">
        <v>45721</v>
      </c>
      <c r="AA58" s="245">
        <v>1</v>
      </c>
      <c r="AB58" s="245">
        <v>1</v>
      </c>
      <c r="AC58" s="42" t="s">
        <v>677</v>
      </c>
      <c r="AD58" s="60"/>
      <c r="AE58" s="60"/>
      <c r="AF58" s="245"/>
      <c r="AG58" s="245"/>
      <c r="AH58" s="42"/>
      <c r="AI58" s="60"/>
      <c r="AJ58" s="60"/>
      <c r="AK58" s="245"/>
      <c r="AL58" s="245"/>
      <c r="AM58" s="42"/>
      <c r="AN58" s="60"/>
      <c r="AO58" s="60"/>
      <c r="AP58" s="245"/>
      <c r="AQ58" s="245"/>
      <c r="AR58" s="42"/>
      <c r="AS58" s="60"/>
      <c r="AT58" s="60"/>
      <c r="AU58" s="245"/>
      <c r="AV58" s="245"/>
      <c r="AW58" s="42"/>
      <c r="AX58" s="60"/>
      <c r="AY58" s="60"/>
      <c r="AZ58" s="245"/>
      <c r="BA58" s="245"/>
      <c r="BB58" s="42"/>
      <c r="BC58" s="60"/>
      <c r="BD58" s="60"/>
      <c r="BE58" s="245"/>
      <c r="BF58" s="245"/>
      <c r="BG58" s="42"/>
      <c r="BH58" s="60"/>
      <c r="BI58" s="60"/>
      <c r="BJ58" s="245"/>
      <c r="BK58" s="245"/>
      <c r="BL58" s="42"/>
      <c r="BM58" s="60"/>
      <c r="BN58" s="60"/>
      <c r="BO58" s="245"/>
      <c r="BP58" s="245"/>
      <c r="BQ58" s="42"/>
      <c r="BR58" s="60"/>
      <c r="BS58" s="60"/>
      <c r="BT58" s="245"/>
      <c r="BU58" s="245"/>
      <c r="BV58" s="42"/>
      <c r="BW58" s="60"/>
      <c r="BX58" s="450"/>
      <c r="BY58" s="450"/>
      <c r="BZ58" s="55">
        <f t="shared" si="0"/>
        <v>1</v>
      </c>
      <c r="CA58" s="55">
        <f t="shared" si="1"/>
        <v>0.8</v>
      </c>
      <c r="CB58" s="55">
        <f t="shared" si="3"/>
        <v>1.4</v>
      </c>
      <c r="CC58" s="10"/>
      <c r="CD58" s="11"/>
      <c r="CE58" s="11"/>
      <c r="CF58" s="11"/>
      <c r="CG58" s="11"/>
      <c r="CH58" s="11"/>
      <c r="CI58" s="11"/>
      <c r="CJ58" s="11"/>
      <c r="CK58" s="11"/>
      <c r="CL58" s="11"/>
      <c r="CM58" s="11"/>
      <c r="CN58" s="11"/>
      <c r="CO58" s="11"/>
      <c r="CP58" s="11"/>
      <c r="CQ58" s="11"/>
    </row>
    <row r="59" spans="1:95" ht="42" customHeight="1" x14ac:dyDescent="0.3">
      <c r="A59" s="4"/>
      <c r="B59" s="450"/>
      <c r="C59" s="450"/>
      <c r="D59" s="450"/>
      <c r="E59" s="450"/>
      <c r="F59" s="450"/>
      <c r="G59" s="44">
        <v>52</v>
      </c>
      <c r="H59" s="450"/>
      <c r="I59" s="45" t="s">
        <v>705</v>
      </c>
      <c r="J59" s="450"/>
      <c r="K59" s="450"/>
      <c r="L59" s="450"/>
      <c r="M59" s="450"/>
      <c r="N59" s="47">
        <v>0</v>
      </c>
      <c r="O59" s="47">
        <v>1</v>
      </c>
      <c r="P59" s="223">
        <v>45573</v>
      </c>
      <c r="Q59" s="245">
        <v>1</v>
      </c>
      <c r="R59" s="245">
        <v>0.1</v>
      </c>
      <c r="S59" s="45" t="s">
        <v>706</v>
      </c>
      <c r="T59" s="43">
        <v>45595</v>
      </c>
      <c r="U59" s="256">
        <v>45601</v>
      </c>
      <c r="V59" s="49">
        <v>0.8</v>
      </c>
      <c r="W59" s="245">
        <v>0.8</v>
      </c>
      <c r="X59" s="45" t="s">
        <v>707</v>
      </c>
      <c r="Y59" s="60">
        <v>45719</v>
      </c>
      <c r="Z59" s="60">
        <v>45721</v>
      </c>
      <c r="AA59" s="245">
        <v>1</v>
      </c>
      <c r="AB59" s="245">
        <v>1</v>
      </c>
      <c r="AC59" s="42" t="s">
        <v>677</v>
      </c>
      <c r="AD59" s="60"/>
      <c r="AE59" s="60"/>
      <c r="AF59" s="245"/>
      <c r="AG59" s="245"/>
      <c r="AH59" s="42"/>
      <c r="AI59" s="60"/>
      <c r="AJ59" s="60"/>
      <c r="AK59" s="245"/>
      <c r="AL59" s="245"/>
      <c r="AM59" s="42"/>
      <c r="AN59" s="60"/>
      <c r="AO59" s="60"/>
      <c r="AP59" s="245"/>
      <c r="AQ59" s="245"/>
      <c r="AR59" s="42"/>
      <c r="AS59" s="60"/>
      <c r="AT59" s="60"/>
      <c r="AU59" s="245"/>
      <c r="AV59" s="245"/>
      <c r="AW59" s="42"/>
      <c r="AX59" s="60"/>
      <c r="AY59" s="60"/>
      <c r="AZ59" s="245"/>
      <c r="BA59" s="245"/>
      <c r="BB59" s="42"/>
      <c r="BC59" s="60"/>
      <c r="BD59" s="60"/>
      <c r="BE59" s="245"/>
      <c r="BF59" s="245"/>
      <c r="BG59" s="42"/>
      <c r="BH59" s="60"/>
      <c r="BI59" s="60"/>
      <c r="BJ59" s="245"/>
      <c r="BK59" s="245"/>
      <c r="BL59" s="42"/>
      <c r="BM59" s="60"/>
      <c r="BN59" s="60"/>
      <c r="BO59" s="245"/>
      <c r="BP59" s="245"/>
      <c r="BQ59" s="42"/>
      <c r="BR59" s="60"/>
      <c r="BS59" s="60"/>
      <c r="BT59" s="245"/>
      <c r="BU59" s="245"/>
      <c r="BV59" s="42"/>
      <c r="BW59" s="60"/>
      <c r="BX59" s="450"/>
      <c r="BY59" s="450"/>
      <c r="BZ59" s="55">
        <f t="shared" si="0"/>
        <v>1</v>
      </c>
      <c r="CA59" s="55">
        <f t="shared" si="1"/>
        <v>0.8</v>
      </c>
      <c r="CB59" s="55">
        <f t="shared" si="3"/>
        <v>1.4</v>
      </c>
      <c r="CC59" s="10"/>
      <c r="CD59" s="11"/>
      <c r="CE59" s="11"/>
      <c r="CF59" s="11"/>
      <c r="CG59" s="11"/>
      <c r="CH59" s="11"/>
      <c r="CI59" s="11"/>
      <c r="CJ59" s="11"/>
      <c r="CK59" s="11"/>
      <c r="CL59" s="11"/>
      <c r="CM59" s="11"/>
      <c r="CN59" s="11"/>
      <c r="CO59" s="11"/>
      <c r="CP59" s="11"/>
      <c r="CQ59" s="11"/>
    </row>
    <row r="60" spans="1:95" ht="42" customHeight="1" x14ac:dyDescent="0.3">
      <c r="A60" s="4"/>
      <c r="B60" s="450"/>
      <c r="C60" s="450"/>
      <c r="D60" s="450"/>
      <c r="E60" s="451"/>
      <c r="F60" s="451"/>
      <c r="G60" s="44">
        <v>53</v>
      </c>
      <c r="H60" s="451"/>
      <c r="I60" s="45" t="s">
        <v>712</v>
      </c>
      <c r="J60" s="451"/>
      <c r="K60" s="451"/>
      <c r="L60" s="451"/>
      <c r="M60" s="451"/>
      <c r="N60" s="47">
        <v>0</v>
      </c>
      <c r="O60" s="47">
        <v>1</v>
      </c>
      <c r="P60" s="223">
        <v>45573</v>
      </c>
      <c r="Q60" s="245">
        <v>1</v>
      </c>
      <c r="R60" s="245">
        <v>0.1</v>
      </c>
      <c r="S60" s="45" t="s">
        <v>713</v>
      </c>
      <c r="T60" s="43">
        <v>45595</v>
      </c>
      <c r="U60" s="256">
        <v>45601</v>
      </c>
      <c r="V60" s="49">
        <v>0.8</v>
      </c>
      <c r="W60" s="245">
        <v>0.8</v>
      </c>
      <c r="X60" s="45" t="s">
        <v>714</v>
      </c>
      <c r="Y60" s="60">
        <v>45719</v>
      </c>
      <c r="Z60" s="60">
        <v>45721</v>
      </c>
      <c r="AA60" s="245">
        <v>1</v>
      </c>
      <c r="AB60" s="245">
        <v>1</v>
      </c>
      <c r="AC60" s="42" t="s">
        <v>677</v>
      </c>
      <c r="AD60" s="60"/>
      <c r="AE60" s="60"/>
      <c r="AF60" s="245"/>
      <c r="AG60" s="245"/>
      <c r="AH60" s="42"/>
      <c r="AI60" s="60"/>
      <c r="AJ60" s="60"/>
      <c r="AK60" s="245"/>
      <c r="AL60" s="245"/>
      <c r="AM60" s="42"/>
      <c r="AN60" s="60"/>
      <c r="AO60" s="60"/>
      <c r="AP60" s="245"/>
      <c r="AQ60" s="245"/>
      <c r="AR60" s="42"/>
      <c r="AS60" s="60"/>
      <c r="AT60" s="60"/>
      <c r="AU60" s="245"/>
      <c r="AV60" s="245"/>
      <c r="AW60" s="42"/>
      <c r="AX60" s="60"/>
      <c r="AY60" s="60"/>
      <c r="AZ60" s="245"/>
      <c r="BA60" s="245"/>
      <c r="BB60" s="42"/>
      <c r="BC60" s="60"/>
      <c r="BD60" s="60"/>
      <c r="BE60" s="245"/>
      <c r="BF60" s="245"/>
      <c r="BG60" s="42"/>
      <c r="BH60" s="60"/>
      <c r="BI60" s="60"/>
      <c r="BJ60" s="245"/>
      <c r="BK60" s="245"/>
      <c r="BL60" s="42"/>
      <c r="BM60" s="60"/>
      <c r="BN60" s="60"/>
      <c r="BO60" s="245"/>
      <c r="BP60" s="245"/>
      <c r="BQ60" s="42"/>
      <c r="BR60" s="60"/>
      <c r="BS60" s="60"/>
      <c r="BT60" s="245"/>
      <c r="BU60" s="245"/>
      <c r="BV60" s="42"/>
      <c r="BW60" s="60"/>
      <c r="BX60" s="450"/>
      <c r="BY60" s="450"/>
      <c r="BZ60" s="55">
        <f t="shared" si="0"/>
        <v>1</v>
      </c>
      <c r="CA60" s="55">
        <f t="shared" si="1"/>
        <v>0.8</v>
      </c>
      <c r="CB60" s="55">
        <f t="shared" si="3"/>
        <v>1.4</v>
      </c>
      <c r="CC60" s="10"/>
      <c r="CD60" s="11"/>
      <c r="CE60" s="11"/>
      <c r="CF60" s="11"/>
      <c r="CG60" s="11"/>
      <c r="CH60" s="11"/>
      <c r="CI60" s="11"/>
      <c r="CJ60" s="11"/>
      <c r="CK60" s="11"/>
      <c r="CL60" s="11"/>
      <c r="CM60" s="11"/>
      <c r="CN60" s="11"/>
      <c r="CO60" s="11"/>
      <c r="CP60" s="11"/>
      <c r="CQ60" s="11"/>
    </row>
    <row r="61" spans="1:95" ht="120.75" customHeight="1" x14ac:dyDescent="0.3">
      <c r="A61" s="4"/>
      <c r="B61" s="450"/>
      <c r="C61" s="450"/>
      <c r="D61" s="450"/>
      <c r="E61" s="45" t="s">
        <v>719</v>
      </c>
      <c r="F61" s="45" t="s">
        <v>720</v>
      </c>
      <c r="G61" s="44">
        <v>54</v>
      </c>
      <c r="H61" s="44" t="s">
        <v>322</v>
      </c>
      <c r="I61" s="45" t="s">
        <v>721</v>
      </c>
      <c r="J61" s="45" t="s">
        <v>722</v>
      </c>
      <c r="K61" s="45" t="s">
        <v>28</v>
      </c>
      <c r="L61" s="139" t="s">
        <v>656</v>
      </c>
      <c r="M61" s="45" t="s">
        <v>723</v>
      </c>
      <c r="N61" s="47">
        <v>0</v>
      </c>
      <c r="O61" s="44" t="s">
        <v>724</v>
      </c>
      <c r="P61" s="273">
        <v>45514</v>
      </c>
      <c r="Q61" s="245">
        <v>1</v>
      </c>
      <c r="R61" s="245">
        <v>0.1</v>
      </c>
      <c r="S61" s="45" t="s">
        <v>725</v>
      </c>
      <c r="T61" s="43">
        <v>45576</v>
      </c>
      <c r="U61" s="60">
        <v>45577</v>
      </c>
      <c r="V61" s="245">
        <v>1</v>
      </c>
      <c r="W61" s="245">
        <v>1</v>
      </c>
      <c r="X61" s="42" t="s">
        <v>677</v>
      </c>
      <c r="Y61" s="48" t="s">
        <v>174</v>
      </c>
      <c r="Z61" s="60"/>
      <c r="AA61" s="245"/>
      <c r="AB61" s="245"/>
      <c r="AC61" s="42"/>
      <c r="AD61" s="60"/>
      <c r="AE61" s="60"/>
      <c r="AF61" s="245"/>
      <c r="AG61" s="245"/>
      <c r="AH61" s="42"/>
      <c r="AI61" s="60"/>
      <c r="AJ61" s="60"/>
      <c r="AK61" s="245"/>
      <c r="AL61" s="245"/>
      <c r="AM61" s="42"/>
      <c r="AN61" s="60"/>
      <c r="AO61" s="60"/>
      <c r="AP61" s="245"/>
      <c r="AQ61" s="245"/>
      <c r="AR61" s="42"/>
      <c r="AS61" s="60"/>
      <c r="AT61" s="60"/>
      <c r="AU61" s="245"/>
      <c r="AV61" s="245"/>
      <c r="AW61" s="42"/>
      <c r="AX61" s="60"/>
      <c r="AY61" s="60"/>
      <c r="AZ61" s="245"/>
      <c r="BA61" s="245"/>
      <c r="BB61" s="42"/>
      <c r="BC61" s="60"/>
      <c r="BD61" s="60"/>
      <c r="BE61" s="245"/>
      <c r="BF61" s="245"/>
      <c r="BG61" s="42"/>
      <c r="BH61" s="60"/>
      <c r="BI61" s="60"/>
      <c r="BJ61" s="245"/>
      <c r="BK61" s="245"/>
      <c r="BL61" s="42"/>
      <c r="BM61" s="60"/>
      <c r="BN61" s="60"/>
      <c r="BO61" s="245"/>
      <c r="BP61" s="245"/>
      <c r="BQ61" s="42"/>
      <c r="BR61" s="60"/>
      <c r="BS61" s="60"/>
      <c r="BT61" s="245"/>
      <c r="BU61" s="245"/>
      <c r="BV61" s="42"/>
      <c r="BW61" s="60"/>
      <c r="BX61" s="450"/>
      <c r="BY61" s="450"/>
      <c r="BZ61" s="55">
        <f t="shared" si="0"/>
        <v>1</v>
      </c>
      <c r="CA61" s="55">
        <f t="shared" si="1"/>
        <v>1</v>
      </c>
      <c r="CB61" s="55">
        <f t="shared" ref="CB61:CB66" si="4">+BZ61</f>
        <v>1</v>
      </c>
      <c r="CC61" s="10"/>
      <c r="CD61" s="11"/>
      <c r="CE61" s="11"/>
      <c r="CF61" s="11"/>
      <c r="CG61" s="11"/>
      <c r="CH61" s="11"/>
      <c r="CI61" s="11"/>
      <c r="CJ61" s="11"/>
      <c r="CK61" s="11"/>
      <c r="CL61" s="11"/>
      <c r="CM61" s="11"/>
      <c r="CN61" s="11"/>
      <c r="CO61" s="11"/>
      <c r="CP61" s="11"/>
      <c r="CQ61" s="11"/>
    </row>
    <row r="62" spans="1:95" ht="81" customHeight="1" x14ac:dyDescent="0.3">
      <c r="A62" s="4"/>
      <c r="B62" s="450"/>
      <c r="C62" s="450"/>
      <c r="D62" s="450"/>
      <c r="E62" s="449" t="s">
        <v>730</v>
      </c>
      <c r="F62" s="449" t="s">
        <v>731</v>
      </c>
      <c r="G62" s="44">
        <v>55</v>
      </c>
      <c r="H62" s="44" t="s">
        <v>167</v>
      </c>
      <c r="I62" s="45" t="s">
        <v>732</v>
      </c>
      <c r="J62" s="45" t="s">
        <v>733</v>
      </c>
      <c r="K62" s="45" t="s">
        <v>49</v>
      </c>
      <c r="L62" s="139" t="s">
        <v>734</v>
      </c>
      <c r="M62" s="45" t="s">
        <v>735</v>
      </c>
      <c r="N62" s="47">
        <v>0</v>
      </c>
      <c r="O62" s="47">
        <v>1</v>
      </c>
      <c r="P62" s="273">
        <v>45514</v>
      </c>
      <c r="Q62" s="245">
        <v>1</v>
      </c>
      <c r="R62" s="245"/>
      <c r="S62" s="45" t="s">
        <v>736</v>
      </c>
      <c r="T62" s="43">
        <v>45585</v>
      </c>
      <c r="U62" s="60">
        <v>45630</v>
      </c>
      <c r="V62" s="245">
        <v>1</v>
      </c>
      <c r="W62" s="245"/>
      <c r="X62" s="44" t="s">
        <v>737</v>
      </c>
      <c r="Y62" s="60"/>
      <c r="Z62" s="60"/>
      <c r="AA62" s="245"/>
      <c r="AB62" s="245"/>
      <c r="AC62" s="42"/>
      <c r="AD62" s="60"/>
      <c r="AE62" s="60"/>
      <c r="AF62" s="245"/>
      <c r="AG62" s="245"/>
      <c r="AH62" s="42"/>
      <c r="AI62" s="60"/>
      <c r="AJ62" s="60"/>
      <c r="AK62" s="245"/>
      <c r="AL62" s="245"/>
      <c r="AM62" s="42"/>
      <c r="AN62" s="60"/>
      <c r="AO62" s="60"/>
      <c r="AP62" s="245"/>
      <c r="AQ62" s="245"/>
      <c r="AR62" s="42"/>
      <c r="AS62" s="60"/>
      <c r="AT62" s="60"/>
      <c r="AU62" s="245"/>
      <c r="AV62" s="245"/>
      <c r="AW62" s="42"/>
      <c r="AX62" s="60"/>
      <c r="AY62" s="60"/>
      <c r="AZ62" s="245"/>
      <c r="BA62" s="245"/>
      <c r="BB62" s="42"/>
      <c r="BC62" s="60"/>
      <c r="BD62" s="60"/>
      <c r="BE62" s="245"/>
      <c r="BF62" s="245"/>
      <c r="BG62" s="42"/>
      <c r="BH62" s="60"/>
      <c r="BI62" s="60"/>
      <c r="BJ62" s="245"/>
      <c r="BK62" s="245"/>
      <c r="BL62" s="42"/>
      <c r="BM62" s="60"/>
      <c r="BN62" s="60"/>
      <c r="BO62" s="245"/>
      <c r="BP62" s="245"/>
      <c r="BQ62" s="42"/>
      <c r="BR62" s="60"/>
      <c r="BS62" s="60"/>
      <c r="BT62" s="245"/>
      <c r="BU62" s="245"/>
      <c r="BV62" s="42"/>
      <c r="BW62" s="60"/>
      <c r="BX62" s="450"/>
      <c r="BY62" s="450"/>
      <c r="BZ62" s="55">
        <f t="shared" si="0"/>
        <v>1</v>
      </c>
      <c r="CA62" s="55">
        <f t="shared" si="1"/>
        <v>1</v>
      </c>
      <c r="CB62" s="55">
        <f t="shared" si="4"/>
        <v>1</v>
      </c>
      <c r="CC62" s="10"/>
      <c r="CD62" s="11"/>
      <c r="CE62" s="11"/>
      <c r="CF62" s="11"/>
      <c r="CG62" s="11"/>
      <c r="CH62" s="11"/>
      <c r="CI62" s="11"/>
      <c r="CJ62" s="11"/>
      <c r="CK62" s="11"/>
      <c r="CL62" s="11"/>
      <c r="CM62" s="11"/>
      <c r="CN62" s="11"/>
      <c r="CO62" s="11"/>
      <c r="CP62" s="11"/>
      <c r="CQ62" s="11"/>
    </row>
    <row r="63" spans="1:95" ht="63" customHeight="1" x14ac:dyDescent="0.3">
      <c r="A63" s="4"/>
      <c r="B63" s="450"/>
      <c r="C63" s="450"/>
      <c r="D63" s="450"/>
      <c r="E63" s="451"/>
      <c r="F63" s="451"/>
      <c r="G63" s="44">
        <v>56</v>
      </c>
      <c r="H63" s="44" t="s">
        <v>167</v>
      </c>
      <c r="I63" s="45" t="s">
        <v>742</v>
      </c>
      <c r="J63" s="45" t="s">
        <v>743</v>
      </c>
      <c r="K63" s="45" t="s">
        <v>49</v>
      </c>
      <c r="L63" s="139" t="s">
        <v>673</v>
      </c>
      <c r="M63" s="45" t="s">
        <v>744</v>
      </c>
      <c r="N63" s="47">
        <v>0</v>
      </c>
      <c r="O63" s="44" t="s">
        <v>724</v>
      </c>
      <c r="P63" s="273">
        <v>45514</v>
      </c>
      <c r="Q63" s="245">
        <v>1</v>
      </c>
      <c r="R63" s="245"/>
      <c r="S63" s="45" t="s">
        <v>745</v>
      </c>
      <c r="T63" s="43">
        <v>45591</v>
      </c>
      <c r="U63" s="60">
        <v>45630</v>
      </c>
      <c r="V63" s="245">
        <v>1</v>
      </c>
      <c r="W63" s="245"/>
      <c r="X63" s="44" t="s">
        <v>737</v>
      </c>
      <c r="Y63" s="60"/>
      <c r="Z63" s="60"/>
      <c r="AA63" s="245"/>
      <c r="AB63" s="245"/>
      <c r="AC63" s="42"/>
      <c r="AD63" s="60"/>
      <c r="AE63" s="60"/>
      <c r="AF63" s="245"/>
      <c r="AG63" s="245"/>
      <c r="AH63" s="42"/>
      <c r="AI63" s="60"/>
      <c r="AJ63" s="60"/>
      <c r="AK63" s="245"/>
      <c r="AL63" s="245"/>
      <c r="AM63" s="42"/>
      <c r="AN63" s="60"/>
      <c r="AO63" s="60"/>
      <c r="AP63" s="245"/>
      <c r="AQ63" s="245"/>
      <c r="AR63" s="42"/>
      <c r="AS63" s="60"/>
      <c r="AT63" s="60"/>
      <c r="AU63" s="245"/>
      <c r="AV63" s="245"/>
      <c r="AW63" s="42"/>
      <c r="AX63" s="60"/>
      <c r="AY63" s="60"/>
      <c r="AZ63" s="245"/>
      <c r="BA63" s="245"/>
      <c r="BB63" s="42"/>
      <c r="BC63" s="60"/>
      <c r="BD63" s="60"/>
      <c r="BE63" s="245"/>
      <c r="BF63" s="245"/>
      <c r="BG63" s="42"/>
      <c r="BH63" s="60"/>
      <c r="BI63" s="60"/>
      <c r="BJ63" s="245"/>
      <c r="BK63" s="245"/>
      <c r="BL63" s="42"/>
      <c r="BM63" s="60"/>
      <c r="BN63" s="60"/>
      <c r="BO63" s="245"/>
      <c r="BP63" s="245"/>
      <c r="BQ63" s="42"/>
      <c r="BR63" s="60"/>
      <c r="BS63" s="60"/>
      <c r="BT63" s="245"/>
      <c r="BU63" s="245"/>
      <c r="BV63" s="42"/>
      <c r="BW63" s="60"/>
      <c r="BX63" s="450"/>
      <c r="BY63" s="450"/>
      <c r="BZ63" s="55">
        <f t="shared" si="0"/>
        <v>1</v>
      </c>
      <c r="CA63" s="55">
        <f t="shared" si="1"/>
        <v>1</v>
      </c>
      <c r="CB63" s="55">
        <f t="shared" si="4"/>
        <v>1</v>
      </c>
      <c r="CC63" s="10"/>
      <c r="CD63" s="11"/>
      <c r="CE63" s="11"/>
      <c r="CF63" s="11"/>
      <c r="CG63" s="11"/>
      <c r="CH63" s="11"/>
      <c r="CI63" s="11"/>
      <c r="CJ63" s="11"/>
      <c r="CK63" s="11"/>
      <c r="CL63" s="11"/>
      <c r="CM63" s="11"/>
      <c r="CN63" s="11"/>
      <c r="CO63" s="11"/>
      <c r="CP63" s="11"/>
      <c r="CQ63" s="11"/>
    </row>
    <row r="64" spans="1:95" ht="266.25" customHeight="1" x14ac:dyDescent="0.3">
      <c r="A64" s="65"/>
      <c r="B64" s="451"/>
      <c r="C64" s="451"/>
      <c r="D64" s="451"/>
      <c r="E64" s="45" t="s">
        <v>750</v>
      </c>
      <c r="F64" s="45" t="s">
        <v>751</v>
      </c>
      <c r="G64" s="44">
        <v>57</v>
      </c>
      <c r="H64" s="44" t="s">
        <v>167</v>
      </c>
      <c r="I64" s="45" t="s">
        <v>752</v>
      </c>
      <c r="J64" s="45" t="s">
        <v>753</v>
      </c>
      <c r="K64" s="45" t="s">
        <v>19</v>
      </c>
      <c r="L64" s="46" t="s">
        <v>754</v>
      </c>
      <c r="M64" s="44" t="s">
        <v>755</v>
      </c>
      <c r="N64" s="47">
        <v>0</v>
      </c>
      <c r="O64" s="47">
        <v>1</v>
      </c>
      <c r="P64" s="223">
        <v>45573</v>
      </c>
      <c r="Q64" s="245">
        <v>1</v>
      </c>
      <c r="R64" s="245">
        <f>+Q64/O64</f>
        <v>1</v>
      </c>
      <c r="S64" s="45" t="s">
        <v>756</v>
      </c>
      <c r="T64" s="43">
        <v>45585</v>
      </c>
      <c r="U64" s="60">
        <v>45630</v>
      </c>
      <c r="V64" s="245">
        <v>1</v>
      </c>
      <c r="W64" s="245">
        <v>1</v>
      </c>
      <c r="X64" s="44" t="s">
        <v>757</v>
      </c>
      <c r="Y64" s="60"/>
      <c r="Z64" s="60"/>
      <c r="AA64" s="245"/>
      <c r="AB64" s="245"/>
      <c r="AC64" s="42"/>
      <c r="AD64" s="60"/>
      <c r="AE64" s="60"/>
      <c r="AF64" s="245"/>
      <c r="AG64" s="245"/>
      <c r="AH64" s="42"/>
      <c r="AI64" s="60"/>
      <c r="AJ64" s="60"/>
      <c r="AK64" s="245"/>
      <c r="AL64" s="245"/>
      <c r="AM64" s="42"/>
      <c r="AN64" s="60"/>
      <c r="AO64" s="60"/>
      <c r="AP64" s="245"/>
      <c r="AQ64" s="245"/>
      <c r="AR64" s="42"/>
      <c r="AS64" s="60"/>
      <c r="AT64" s="60"/>
      <c r="AU64" s="245"/>
      <c r="AV64" s="245"/>
      <c r="AW64" s="42"/>
      <c r="AX64" s="60"/>
      <c r="AY64" s="60"/>
      <c r="AZ64" s="245"/>
      <c r="BA64" s="245"/>
      <c r="BB64" s="42"/>
      <c r="BC64" s="60"/>
      <c r="BD64" s="60"/>
      <c r="BE64" s="245"/>
      <c r="BF64" s="245"/>
      <c r="BG64" s="42"/>
      <c r="BH64" s="60"/>
      <c r="BI64" s="60"/>
      <c r="BJ64" s="245"/>
      <c r="BK64" s="245"/>
      <c r="BL64" s="42"/>
      <c r="BM64" s="60"/>
      <c r="BN64" s="60"/>
      <c r="BO64" s="245"/>
      <c r="BP64" s="245"/>
      <c r="BQ64" s="42"/>
      <c r="BR64" s="60"/>
      <c r="BS64" s="60"/>
      <c r="BT64" s="245"/>
      <c r="BU64" s="245"/>
      <c r="BV64" s="42"/>
      <c r="BW64" s="60"/>
      <c r="BX64" s="451"/>
      <c r="BY64" s="451"/>
      <c r="BZ64" s="55">
        <f t="shared" si="0"/>
        <v>1</v>
      </c>
      <c r="CA64" s="55">
        <f t="shared" si="1"/>
        <v>1</v>
      </c>
      <c r="CB64" s="55">
        <f t="shared" si="4"/>
        <v>1</v>
      </c>
      <c r="CC64" s="10"/>
      <c r="CD64" s="11"/>
      <c r="CE64" s="11"/>
      <c r="CF64" s="11"/>
      <c r="CG64" s="11"/>
      <c r="CH64" s="11"/>
      <c r="CI64" s="11"/>
      <c r="CJ64" s="11"/>
      <c r="CK64" s="11"/>
      <c r="CL64" s="11"/>
      <c r="CM64" s="11"/>
      <c r="CN64" s="11"/>
      <c r="CO64" s="11"/>
      <c r="CP64" s="11"/>
      <c r="CQ64" s="11"/>
    </row>
    <row r="65" spans="1:95" ht="84.75" customHeight="1" x14ac:dyDescent="0.3">
      <c r="A65" s="4"/>
      <c r="B65" s="478" t="s">
        <v>256</v>
      </c>
      <c r="C65" s="478" t="s">
        <v>758</v>
      </c>
      <c r="D65" s="478" t="s">
        <v>759</v>
      </c>
      <c r="E65" s="452" t="s">
        <v>760</v>
      </c>
      <c r="F65" s="452" t="s">
        <v>761</v>
      </c>
      <c r="G65" s="452">
        <v>58</v>
      </c>
      <c r="H65" s="452" t="s">
        <v>322</v>
      </c>
      <c r="I65" s="452" t="s">
        <v>762</v>
      </c>
      <c r="J65" s="44" t="s">
        <v>763</v>
      </c>
      <c r="K65" s="48" t="s">
        <v>44</v>
      </c>
      <c r="L65" s="46" t="s">
        <v>673</v>
      </c>
      <c r="M65" s="44" t="s">
        <v>764</v>
      </c>
      <c r="N65" s="48" t="s">
        <v>765</v>
      </c>
      <c r="O65" s="244">
        <v>1</v>
      </c>
      <c r="P65" s="60" t="s">
        <v>229</v>
      </c>
      <c r="Q65" s="245">
        <v>1</v>
      </c>
      <c r="R65" s="60" t="s">
        <v>766</v>
      </c>
      <c r="S65" s="44" t="s">
        <v>767</v>
      </c>
      <c r="T65" s="50"/>
      <c r="U65" s="51">
        <v>45930</v>
      </c>
      <c r="V65" s="41">
        <v>1</v>
      </c>
      <c r="W65" s="52">
        <v>1</v>
      </c>
      <c r="X65" s="45" t="s">
        <v>768</v>
      </c>
      <c r="Y65" s="51"/>
      <c r="Z65" s="51"/>
      <c r="AA65" s="41"/>
      <c r="AB65" s="52"/>
      <c r="AC65" s="45"/>
      <c r="AD65" s="51"/>
      <c r="AE65" s="51"/>
      <c r="AF65" s="41"/>
      <c r="AG65" s="52"/>
      <c r="AH65" s="45"/>
      <c r="AI65" s="51"/>
      <c r="AJ65" s="51"/>
      <c r="AK65" s="41"/>
      <c r="AL65" s="52"/>
      <c r="AM65" s="45"/>
      <c r="AN65" s="51"/>
      <c r="AO65" s="51"/>
      <c r="AP65" s="41"/>
      <c r="AQ65" s="52"/>
      <c r="AR65" s="45"/>
      <c r="AS65" s="51"/>
      <c r="AT65" s="51"/>
      <c r="AU65" s="41"/>
      <c r="AV65" s="52"/>
      <c r="AW65" s="45"/>
      <c r="AX65" s="51"/>
      <c r="AY65" s="51"/>
      <c r="AZ65" s="41"/>
      <c r="BA65" s="52"/>
      <c r="BB65" s="45"/>
      <c r="BC65" s="51"/>
      <c r="BD65" s="51"/>
      <c r="BE65" s="41"/>
      <c r="BF65" s="52"/>
      <c r="BG65" s="45"/>
      <c r="BH65" s="51"/>
      <c r="BI65" s="51"/>
      <c r="BJ65" s="41"/>
      <c r="BK65" s="52"/>
      <c r="BL65" s="45"/>
      <c r="BM65" s="51"/>
      <c r="BN65" s="51"/>
      <c r="BO65" s="41"/>
      <c r="BP65" s="52"/>
      <c r="BQ65" s="45"/>
      <c r="BR65" s="51"/>
      <c r="BS65" s="51"/>
      <c r="BT65" s="41"/>
      <c r="BU65" s="52"/>
      <c r="BV65" s="45"/>
      <c r="BW65" s="51"/>
      <c r="BX65" s="453" t="s">
        <v>769</v>
      </c>
      <c r="BY65" s="453" t="s">
        <v>769</v>
      </c>
      <c r="BZ65" s="55">
        <f t="shared" si="0"/>
        <v>1</v>
      </c>
      <c r="CA65" s="55">
        <f t="shared" si="1"/>
        <v>1</v>
      </c>
      <c r="CB65" s="55">
        <f t="shared" si="4"/>
        <v>1</v>
      </c>
      <c r="CC65" s="10"/>
      <c r="CD65" s="11"/>
      <c r="CE65" s="11"/>
      <c r="CF65" s="11"/>
      <c r="CG65" s="11"/>
      <c r="CH65" s="11"/>
      <c r="CI65" s="11"/>
      <c r="CJ65" s="11"/>
      <c r="CK65" s="11"/>
      <c r="CL65" s="11"/>
      <c r="CM65" s="11"/>
      <c r="CN65" s="11"/>
      <c r="CO65" s="11"/>
      <c r="CP65" s="11"/>
      <c r="CQ65" s="11"/>
    </row>
    <row r="66" spans="1:95" ht="306" customHeight="1" x14ac:dyDescent="0.3">
      <c r="A66" s="4"/>
      <c r="B66" s="451"/>
      <c r="C66" s="451"/>
      <c r="D66" s="451"/>
      <c r="E66" s="451"/>
      <c r="F66" s="451"/>
      <c r="G66" s="451"/>
      <c r="H66" s="451"/>
      <c r="I66" s="451"/>
      <c r="J66" s="45" t="s">
        <v>770</v>
      </c>
      <c r="K66" s="42" t="s">
        <v>28</v>
      </c>
      <c r="L66" s="46" t="s">
        <v>673</v>
      </c>
      <c r="M66" s="45" t="s">
        <v>771</v>
      </c>
      <c r="N66" s="48" t="s">
        <v>765</v>
      </c>
      <c r="O66" s="48" t="s">
        <v>772</v>
      </c>
      <c r="P66" s="60"/>
      <c r="Q66" s="245">
        <v>1</v>
      </c>
      <c r="R66" s="49"/>
      <c r="S66" s="44"/>
      <c r="T66" s="50"/>
      <c r="U66" s="51">
        <v>45930</v>
      </c>
      <c r="V66" s="41">
        <v>1</v>
      </c>
      <c r="W66" s="52">
        <v>1</v>
      </c>
      <c r="X66" s="45" t="s">
        <v>773</v>
      </c>
      <c r="Y66" s="51"/>
      <c r="Z66" s="51"/>
      <c r="AA66" s="41"/>
      <c r="AB66" s="52"/>
      <c r="AC66" s="45"/>
      <c r="AD66" s="51"/>
      <c r="AE66" s="51"/>
      <c r="AF66" s="41"/>
      <c r="AG66" s="52"/>
      <c r="AH66" s="45"/>
      <c r="AI66" s="51"/>
      <c r="AJ66" s="51"/>
      <c r="AK66" s="41"/>
      <c r="AL66" s="52"/>
      <c r="AM66" s="45"/>
      <c r="AN66" s="51"/>
      <c r="AO66" s="51"/>
      <c r="AP66" s="41"/>
      <c r="AQ66" s="52"/>
      <c r="AR66" s="45"/>
      <c r="AS66" s="51"/>
      <c r="AT66" s="51"/>
      <c r="AU66" s="41"/>
      <c r="AV66" s="52"/>
      <c r="AW66" s="45"/>
      <c r="AX66" s="51"/>
      <c r="AY66" s="51"/>
      <c r="AZ66" s="41"/>
      <c r="BA66" s="52"/>
      <c r="BB66" s="45"/>
      <c r="BC66" s="51"/>
      <c r="BD66" s="51"/>
      <c r="BE66" s="41"/>
      <c r="BF66" s="52"/>
      <c r="BG66" s="45"/>
      <c r="BH66" s="51"/>
      <c r="BI66" s="51"/>
      <c r="BJ66" s="41"/>
      <c r="BK66" s="52"/>
      <c r="BL66" s="45"/>
      <c r="BM66" s="51"/>
      <c r="BN66" s="51"/>
      <c r="BO66" s="41"/>
      <c r="BP66" s="52"/>
      <c r="BQ66" s="45"/>
      <c r="BR66" s="51"/>
      <c r="BS66" s="51"/>
      <c r="BT66" s="41"/>
      <c r="BU66" s="52"/>
      <c r="BV66" s="45"/>
      <c r="BW66" s="51"/>
      <c r="BX66" s="451"/>
      <c r="BY66" s="451"/>
      <c r="BZ66" s="55">
        <f t="shared" si="0"/>
        <v>1</v>
      </c>
      <c r="CA66" s="55">
        <f t="shared" si="1"/>
        <v>1</v>
      </c>
      <c r="CB66" s="55">
        <f t="shared" si="4"/>
        <v>1</v>
      </c>
      <c r="CC66" s="10"/>
      <c r="CD66" s="11"/>
      <c r="CE66" s="11"/>
      <c r="CF66" s="11"/>
      <c r="CG66" s="11"/>
      <c r="CH66" s="11"/>
      <c r="CI66" s="11"/>
      <c r="CJ66" s="11"/>
      <c r="CK66" s="11"/>
      <c r="CL66" s="11"/>
      <c r="CM66" s="11"/>
      <c r="CN66" s="11"/>
      <c r="CO66" s="11"/>
      <c r="CP66" s="11"/>
      <c r="CQ66" s="11"/>
    </row>
    <row r="67" spans="1:95" ht="57" x14ac:dyDescent="0.3">
      <c r="A67" s="65"/>
      <c r="B67" s="479" t="s">
        <v>774</v>
      </c>
      <c r="C67" s="480">
        <v>45252</v>
      </c>
      <c r="D67" s="480" t="s">
        <v>775</v>
      </c>
      <c r="E67" s="452" t="s">
        <v>776</v>
      </c>
      <c r="F67" s="44" t="s">
        <v>777</v>
      </c>
      <c r="G67" s="44">
        <v>59</v>
      </c>
      <c r="H67" s="44" t="s">
        <v>167</v>
      </c>
      <c r="I67" s="44" t="s">
        <v>778</v>
      </c>
      <c r="J67" s="44" t="s">
        <v>779</v>
      </c>
      <c r="K67" s="44" t="s">
        <v>67</v>
      </c>
      <c r="L67" s="46">
        <v>45631</v>
      </c>
      <c r="M67" s="44" t="s">
        <v>780</v>
      </c>
      <c r="N67" s="293">
        <v>0</v>
      </c>
      <c r="O67" s="293">
        <v>100</v>
      </c>
      <c r="P67" s="60">
        <v>45631</v>
      </c>
      <c r="Q67" s="49">
        <v>1</v>
      </c>
      <c r="R67" s="49">
        <v>1</v>
      </c>
      <c r="S67" s="44" t="s">
        <v>781</v>
      </c>
      <c r="T67" s="50"/>
      <c r="U67" s="51"/>
      <c r="V67" s="41"/>
      <c r="W67" s="52"/>
      <c r="X67" s="45"/>
      <c r="Y67" s="51"/>
      <c r="Z67" s="51"/>
      <c r="AA67" s="41"/>
      <c r="AB67" s="52"/>
      <c r="AC67" s="45"/>
      <c r="AD67" s="51"/>
      <c r="AE67" s="51"/>
      <c r="AF67" s="41"/>
      <c r="AG67" s="52"/>
      <c r="AH67" s="45"/>
      <c r="AI67" s="51"/>
      <c r="AJ67" s="51"/>
      <c r="AK67" s="41"/>
      <c r="AL67" s="52"/>
      <c r="AM67" s="45"/>
      <c r="AN67" s="51"/>
      <c r="AO67" s="51"/>
      <c r="AP67" s="41"/>
      <c r="AQ67" s="52"/>
      <c r="AR67" s="45"/>
      <c r="AS67" s="51"/>
      <c r="AT67" s="51"/>
      <c r="AU67" s="41"/>
      <c r="AV67" s="52"/>
      <c r="AW67" s="45"/>
      <c r="AX67" s="51"/>
      <c r="AY67" s="51"/>
      <c r="AZ67" s="41"/>
      <c r="BA67" s="52"/>
      <c r="BB67" s="45"/>
      <c r="BC67" s="51"/>
      <c r="BD67" s="51"/>
      <c r="BE67" s="41"/>
      <c r="BF67" s="52"/>
      <c r="BG67" s="45"/>
      <c r="BH67" s="51"/>
      <c r="BI67" s="51"/>
      <c r="BJ67" s="41"/>
      <c r="BK67" s="52"/>
      <c r="BL67" s="45"/>
      <c r="BM67" s="51"/>
      <c r="BN67" s="51"/>
      <c r="BO67" s="41"/>
      <c r="BP67" s="52"/>
      <c r="BQ67" s="45"/>
      <c r="BR67" s="51"/>
      <c r="BS67" s="51"/>
      <c r="BT67" s="41"/>
      <c r="BU67" s="52"/>
      <c r="BV67" s="45"/>
      <c r="BW67" s="51"/>
      <c r="BX67" s="453">
        <v>100</v>
      </c>
      <c r="BY67" s="453">
        <v>0</v>
      </c>
      <c r="BZ67" s="55">
        <f t="shared" si="0"/>
        <v>1</v>
      </c>
      <c r="CA67" s="55">
        <f t="shared" si="1"/>
        <v>0</v>
      </c>
      <c r="CB67" s="10"/>
      <c r="CC67" s="10"/>
      <c r="CD67" s="11"/>
      <c r="CE67" s="11"/>
      <c r="CF67" s="11"/>
      <c r="CG67" s="11"/>
      <c r="CH67" s="11"/>
      <c r="CI67" s="11"/>
      <c r="CJ67" s="11"/>
      <c r="CK67" s="11"/>
      <c r="CL67" s="11"/>
      <c r="CM67" s="11"/>
      <c r="CN67" s="11"/>
      <c r="CO67" s="11"/>
      <c r="CP67" s="11"/>
      <c r="CQ67" s="11"/>
    </row>
    <row r="68" spans="1:95" ht="57" x14ac:dyDescent="0.3">
      <c r="A68" s="65"/>
      <c r="B68" s="450"/>
      <c r="C68" s="450"/>
      <c r="D68" s="450"/>
      <c r="E68" s="451"/>
      <c r="F68" s="44" t="s">
        <v>782</v>
      </c>
      <c r="G68" s="44">
        <v>60</v>
      </c>
      <c r="H68" s="44" t="s">
        <v>236</v>
      </c>
      <c r="I68" s="44" t="s">
        <v>783</v>
      </c>
      <c r="J68" s="45" t="s">
        <v>784</v>
      </c>
      <c r="K68" s="44" t="s">
        <v>67</v>
      </c>
      <c r="L68" s="46">
        <v>45631</v>
      </c>
      <c r="M68" s="45" t="s">
        <v>785</v>
      </c>
      <c r="N68" s="48">
        <v>0</v>
      </c>
      <c r="O68" s="48">
        <v>100</v>
      </c>
      <c r="P68" s="60">
        <v>45631</v>
      </c>
      <c r="Q68" s="49">
        <v>1</v>
      </c>
      <c r="R68" s="49">
        <v>1</v>
      </c>
      <c r="S68" s="44" t="s">
        <v>781</v>
      </c>
      <c r="T68" s="50"/>
      <c r="U68" s="51"/>
      <c r="V68" s="41"/>
      <c r="W68" s="52"/>
      <c r="X68" s="45"/>
      <c r="Y68" s="51"/>
      <c r="Z68" s="51"/>
      <c r="AA68" s="41"/>
      <c r="AB68" s="52"/>
      <c r="AC68" s="45"/>
      <c r="AD68" s="51"/>
      <c r="AE68" s="51"/>
      <c r="AF68" s="41"/>
      <c r="AG68" s="52"/>
      <c r="AH68" s="45"/>
      <c r="AI68" s="51"/>
      <c r="AJ68" s="51"/>
      <c r="AK68" s="41"/>
      <c r="AL68" s="52"/>
      <c r="AM68" s="45"/>
      <c r="AN68" s="51"/>
      <c r="AO68" s="51"/>
      <c r="AP68" s="41"/>
      <c r="AQ68" s="52"/>
      <c r="AR68" s="45"/>
      <c r="AS68" s="51"/>
      <c r="AT68" s="51"/>
      <c r="AU68" s="41"/>
      <c r="AV68" s="52"/>
      <c r="AW68" s="45"/>
      <c r="AX68" s="51"/>
      <c r="AY68" s="51"/>
      <c r="AZ68" s="41"/>
      <c r="BA68" s="52"/>
      <c r="BB68" s="45"/>
      <c r="BC68" s="51"/>
      <c r="BD68" s="51"/>
      <c r="BE68" s="41"/>
      <c r="BF68" s="52"/>
      <c r="BG68" s="45"/>
      <c r="BH68" s="51"/>
      <c r="BI68" s="51"/>
      <c r="BJ68" s="41"/>
      <c r="BK68" s="52"/>
      <c r="BL68" s="45"/>
      <c r="BM68" s="51"/>
      <c r="BN68" s="51"/>
      <c r="BO68" s="41"/>
      <c r="BP68" s="52"/>
      <c r="BQ68" s="45"/>
      <c r="BR68" s="51"/>
      <c r="BS68" s="51"/>
      <c r="BT68" s="41"/>
      <c r="BU68" s="52"/>
      <c r="BV68" s="45"/>
      <c r="BW68" s="51"/>
      <c r="BX68" s="450"/>
      <c r="BY68" s="450"/>
      <c r="BZ68" s="55">
        <f t="shared" si="0"/>
        <v>1</v>
      </c>
      <c r="CA68" s="55">
        <f t="shared" si="1"/>
        <v>0</v>
      </c>
      <c r="CB68" s="10"/>
      <c r="CC68" s="10"/>
      <c r="CD68" s="11"/>
      <c r="CE68" s="11"/>
      <c r="CF68" s="11"/>
      <c r="CG68" s="11"/>
      <c r="CH68" s="11"/>
      <c r="CI68" s="11"/>
      <c r="CJ68" s="11"/>
      <c r="CK68" s="11"/>
      <c r="CL68" s="11"/>
      <c r="CM68" s="11"/>
      <c r="CN68" s="11"/>
      <c r="CO68" s="11"/>
      <c r="CP68" s="11"/>
      <c r="CQ68" s="11"/>
    </row>
    <row r="69" spans="1:95" ht="42.75" x14ac:dyDescent="0.3">
      <c r="A69" s="65"/>
      <c r="B69" s="450"/>
      <c r="C69" s="450"/>
      <c r="D69" s="450"/>
      <c r="E69" s="452" t="s">
        <v>786</v>
      </c>
      <c r="F69" s="44" t="s">
        <v>787</v>
      </c>
      <c r="G69" s="44">
        <v>61</v>
      </c>
      <c r="H69" s="44" t="s">
        <v>167</v>
      </c>
      <c r="I69" s="44" t="s">
        <v>789</v>
      </c>
      <c r="J69" s="45" t="s">
        <v>790</v>
      </c>
      <c r="K69" s="45" t="s">
        <v>48</v>
      </c>
      <c r="L69" s="46">
        <v>45631</v>
      </c>
      <c r="M69" s="45" t="s">
        <v>791</v>
      </c>
      <c r="N69" s="48">
        <v>0</v>
      </c>
      <c r="O69" s="48">
        <v>100</v>
      </c>
      <c r="P69" s="60">
        <v>45631</v>
      </c>
      <c r="Q69" s="49">
        <v>1</v>
      </c>
      <c r="R69" s="49">
        <v>1</v>
      </c>
      <c r="S69" s="44" t="s">
        <v>793</v>
      </c>
      <c r="T69" s="50" t="s">
        <v>174</v>
      </c>
      <c r="U69" s="51"/>
      <c r="V69" s="41"/>
      <c r="W69" s="52"/>
      <c r="X69" s="45"/>
      <c r="Y69" s="51"/>
      <c r="Z69" s="51"/>
      <c r="AA69" s="41"/>
      <c r="AB69" s="52"/>
      <c r="AC69" s="45"/>
      <c r="AD69" s="51"/>
      <c r="AE69" s="51"/>
      <c r="AF69" s="41"/>
      <c r="AG69" s="52"/>
      <c r="AH69" s="45"/>
      <c r="AI69" s="51"/>
      <c r="AJ69" s="51"/>
      <c r="AK69" s="41"/>
      <c r="AL69" s="52"/>
      <c r="AM69" s="45"/>
      <c r="AN69" s="51"/>
      <c r="AO69" s="51"/>
      <c r="AP69" s="41"/>
      <c r="AQ69" s="52"/>
      <c r="AR69" s="45"/>
      <c r="AS69" s="51"/>
      <c r="AT69" s="51"/>
      <c r="AU69" s="41"/>
      <c r="AV69" s="52"/>
      <c r="AW69" s="45"/>
      <c r="AX69" s="51"/>
      <c r="AY69" s="51"/>
      <c r="AZ69" s="41"/>
      <c r="BA69" s="52"/>
      <c r="BB69" s="45"/>
      <c r="BC69" s="51"/>
      <c r="BD69" s="51"/>
      <c r="BE69" s="41"/>
      <c r="BF69" s="52"/>
      <c r="BG69" s="45"/>
      <c r="BH69" s="51"/>
      <c r="BI69" s="51"/>
      <c r="BJ69" s="41"/>
      <c r="BK69" s="52"/>
      <c r="BL69" s="45"/>
      <c r="BM69" s="51"/>
      <c r="BN69" s="51"/>
      <c r="BO69" s="41"/>
      <c r="BP69" s="52"/>
      <c r="BQ69" s="45"/>
      <c r="BR69" s="51"/>
      <c r="BS69" s="51"/>
      <c r="BT69" s="41"/>
      <c r="BU69" s="52"/>
      <c r="BV69" s="45"/>
      <c r="BW69" s="51"/>
      <c r="BX69" s="450"/>
      <c r="BY69" s="450"/>
      <c r="BZ69" s="55">
        <f t="shared" si="0"/>
        <v>1</v>
      </c>
      <c r="CA69" s="55">
        <f t="shared" si="1"/>
        <v>0</v>
      </c>
      <c r="CB69" s="10"/>
      <c r="CC69" s="10"/>
      <c r="CD69" s="11"/>
      <c r="CE69" s="11"/>
      <c r="CF69" s="11"/>
      <c r="CG69" s="11"/>
      <c r="CH69" s="11"/>
      <c r="CI69" s="11"/>
      <c r="CJ69" s="11"/>
      <c r="CK69" s="11"/>
      <c r="CL69" s="11"/>
      <c r="CM69" s="11"/>
      <c r="CN69" s="11"/>
      <c r="CO69" s="11"/>
      <c r="CP69" s="11"/>
      <c r="CQ69" s="11"/>
    </row>
    <row r="70" spans="1:95" ht="42.75" x14ac:dyDescent="0.3">
      <c r="A70" s="4"/>
      <c r="B70" s="450"/>
      <c r="C70" s="450"/>
      <c r="D70" s="450"/>
      <c r="E70" s="450"/>
      <c r="F70" s="44" t="s">
        <v>794</v>
      </c>
      <c r="G70" s="44">
        <v>62</v>
      </c>
      <c r="H70" s="44" t="s">
        <v>167</v>
      </c>
      <c r="I70" s="44" t="s">
        <v>795</v>
      </c>
      <c r="J70" s="45" t="s">
        <v>796</v>
      </c>
      <c r="K70" s="45" t="s">
        <v>48</v>
      </c>
      <c r="L70" s="46">
        <v>45626</v>
      </c>
      <c r="M70" s="45" t="s">
        <v>797</v>
      </c>
      <c r="N70" s="48">
        <v>0</v>
      </c>
      <c r="O70" s="48">
        <v>100</v>
      </c>
      <c r="P70" s="60">
        <v>45631</v>
      </c>
      <c r="Q70" s="49">
        <v>1</v>
      </c>
      <c r="R70" s="44"/>
      <c r="S70" s="44" t="s">
        <v>798</v>
      </c>
      <c r="T70" s="50">
        <v>45451</v>
      </c>
      <c r="U70" s="51">
        <v>45930</v>
      </c>
      <c r="V70" s="41">
        <v>1</v>
      </c>
      <c r="W70" s="52">
        <v>1</v>
      </c>
      <c r="X70" s="45" t="s">
        <v>799</v>
      </c>
      <c r="Y70" s="51"/>
      <c r="Z70" s="51"/>
      <c r="AA70" s="41"/>
      <c r="AB70" s="52"/>
      <c r="AC70" s="45"/>
      <c r="AD70" s="51"/>
      <c r="AE70" s="51"/>
      <c r="AF70" s="41"/>
      <c r="AG70" s="52"/>
      <c r="AH70" s="45"/>
      <c r="AI70" s="51"/>
      <c r="AJ70" s="51"/>
      <c r="AK70" s="41"/>
      <c r="AL70" s="52"/>
      <c r="AM70" s="45"/>
      <c r="AN70" s="51"/>
      <c r="AO70" s="51"/>
      <c r="AP70" s="41"/>
      <c r="AQ70" s="52"/>
      <c r="AR70" s="45"/>
      <c r="AS70" s="51"/>
      <c r="AT70" s="51"/>
      <c r="AU70" s="41"/>
      <c r="AV70" s="52"/>
      <c r="AW70" s="45"/>
      <c r="AX70" s="51"/>
      <c r="AY70" s="51"/>
      <c r="AZ70" s="41"/>
      <c r="BA70" s="52"/>
      <c r="BB70" s="45"/>
      <c r="BC70" s="51"/>
      <c r="BD70" s="51"/>
      <c r="BE70" s="41"/>
      <c r="BF70" s="52"/>
      <c r="BG70" s="45"/>
      <c r="BH70" s="51"/>
      <c r="BI70" s="51"/>
      <c r="BJ70" s="41"/>
      <c r="BK70" s="52"/>
      <c r="BL70" s="45"/>
      <c r="BM70" s="51"/>
      <c r="BN70" s="51"/>
      <c r="BO70" s="41"/>
      <c r="BP70" s="52"/>
      <c r="BQ70" s="45"/>
      <c r="BR70" s="51"/>
      <c r="BS70" s="51"/>
      <c r="BT70" s="41"/>
      <c r="BU70" s="52"/>
      <c r="BV70" s="45"/>
      <c r="BW70" s="51"/>
      <c r="BX70" s="450"/>
      <c r="BY70" s="450"/>
      <c r="BZ70" s="55">
        <f t="shared" si="0"/>
        <v>1</v>
      </c>
      <c r="CA70" s="55">
        <f t="shared" si="1"/>
        <v>1</v>
      </c>
      <c r="CB70" s="10"/>
      <c r="CC70" s="10"/>
      <c r="CD70" s="11"/>
      <c r="CE70" s="11"/>
      <c r="CF70" s="11"/>
      <c r="CG70" s="11"/>
      <c r="CH70" s="11"/>
      <c r="CI70" s="11"/>
      <c r="CJ70" s="11"/>
      <c r="CK70" s="11"/>
      <c r="CL70" s="11"/>
      <c r="CM70" s="11"/>
      <c r="CN70" s="11"/>
      <c r="CO70" s="11"/>
      <c r="CP70" s="11"/>
      <c r="CQ70" s="11"/>
    </row>
    <row r="71" spans="1:95" ht="57" x14ac:dyDescent="0.3">
      <c r="A71" s="4"/>
      <c r="B71" s="450"/>
      <c r="C71" s="450"/>
      <c r="D71" s="450"/>
      <c r="E71" s="450"/>
      <c r="F71" s="44" t="s">
        <v>800</v>
      </c>
      <c r="G71" s="44">
        <v>63</v>
      </c>
      <c r="H71" s="44" t="s">
        <v>167</v>
      </c>
      <c r="I71" s="44" t="s">
        <v>801</v>
      </c>
      <c r="J71" s="45" t="s">
        <v>802</v>
      </c>
      <c r="K71" s="45" t="s">
        <v>49</v>
      </c>
      <c r="L71" s="46">
        <v>45626</v>
      </c>
      <c r="M71" s="45" t="s">
        <v>803</v>
      </c>
      <c r="N71" s="48">
        <v>0</v>
      </c>
      <c r="O71" s="48">
        <v>100</v>
      </c>
      <c r="P71" s="60">
        <v>45631</v>
      </c>
      <c r="Q71" s="49">
        <v>1</v>
      </c>
      <c r="R71" s="49">
        <v>1</v>
      </c>
      <c r="S71" s="44" t="s">
        <v>804</v>
      </c>
      <c r="T71" s="50" t="s">
        <v>174</v>
      </c>
      <c r="U71" s="51"/>
      <c r="V71" s="41"/>
      <c r="W71" s="52"/>
      <c r="X71" s="45"/>
      <c r="Y71" s="51"/>
      <c r="Z71" s="51"/>
      <c r="AA71" s="41"/>
      <c r="AB71" s="52"/>
      <c r="AC71" s="45"/>
      <c r="AD71" s="51"/>
      <c r="AE71" s="51"/>
      <c r="AF71" s="41"/>
      <c r="AG71" s="52"/>
      <c r="AH71" s="45"/>
      <c r="AI71" s="51"/>
      <c r="AJ71" s="51"/>
      <c r="AK71" s="41"/>
      <c r="AL71" s="52"/>
      <c r="AM71" s="45"/>
      <c r="AN71" s="51"/>
      <c r="AO71" s="51"/>
      <c r="AP71" s="41"/>
      <c r="AQ71" s="52"/>
      <c r="AR71" s="45"/>
      <c r="AS71" s="51"/>
      <c r="AT71" s="51"/>
      <c r="AU71" s="41"/>
      <c r="AV71" s="52"/>
      <c r="AW71" s="45"/>
      <c r="AX71" s="51"/>
      <c r="AY71" s="51"/>
      <c r="AZ71" s="41"/>
      <c r="BA71" s="52"/>
      <c r="BB71" s="45"/>
      <c r="BC71" s="51"/>
      <c r="BD71" s="51"/>
      <c r="BE71" s="41"/>
      <c r="BF71" s="52"/>
      <c r="BG71" s="45"/>
      <c r="BH71" s="51"/>
      <c r="BI71" s="51"/>
      <c r="BJ71" s="41"/>
      <c r="BK71" s="52"/>
      <c r="BL71" s="45"/>
      <c r="BM71" s="51"/>
      <c r="BN71" s="51"/>
      <c r="BO71" s="41"/>
      <c r="BP71" s="52"/>
      <c r="BQ71" s="45"/>
      <c r="BR71" s="51"/>
      <c r="BS71" s="51"/>
      <c r="BT71" s="41"/>
      <c r="BU71" s="52"/>
      <c r="BV71" s="45"/>
      <c r="BW71" s="51"/>
      <c r="BX71" s="450"/>
      <c r="BY71" s="450"/>
      <c r="BZ71" s="55">
        <f t="shared" si="0"/>
        <v>1</v>
      </c>
      <c r="CA71" s="55">
        <f t="shared" si="1"/>
        <v>0</v>
      </c>
      <c r="CB71" s="10"/>
      <c r="CC71" s="10"/>
      <c r="CD71" s="11"/>
      <c r="CE71" s="11"/>
      <c r="CF71" s="11"/>
      <c r="CG71" s="11"/>
      <c r="CH71" s="11"/>
      <c r="CI71" s="11"/>
      <c r="CJ71" s="11"/>
      <c r="CK71" s="11"/>
      <c r="CL71" s="11"/>
      <c r="CM71" s="11"/>
      <c r="CN71" s="11"/>
      <c r="CO71" s="11"/>
      <c r="CP71" s="11"/>
      <c r="CQ71" s="11"/>
    </row>
    <row r="72" spans="1:95" ht="57" x14ac:dyDescent="0.3">
      <c r="A72" s="4"/>
      <c r="B72" s="450"/>
      <c r="C72" s="450"/>
      <c r="D72" s="450"/>
      <c r="E72" s="450"/>
      <c r="F72" s="44" t="s">
        <v>805</v>
      </c>
      <c r="G72" s="44">
        <v>64</v>
      </c>
      <c r="H72" s="44" t="s">
        <v>167</v>
      </c>
      <c r="I72" s="44" t="s">
        <v>801</v>
      </c>
      <c r="J72" s="45" t="s">
        <v>802</v>
      </c>
      <c r="K72" s="45" t="s">
        <v>49</v>
      </c>
      <c r="L72" s="46">
        <v>45626</v>
      </c>
      <c r="M72" s="45" t="s">
        <v>803</v>
      </c>
      <c r="N72" s="48">
        <v>0</v>
      </c>
      <c r="O72" s="48">
        <v>100</v>
      </c>
      <c r="P72" s="60">
        <v>45631</v>
      </c>
      <c r="Q72" s="49">
        <v>1</v>
      </c>
      <c r="R72" s="49">
        <v>1</v>
      </c>
      <c r="S72" s="44" t="s">
        <v>804</v>
      </c>
      <c r="T72" s="50" t="s">
        <v>174</v>
      </c>
      <c r="U72" s="51"/>
      <c r="V72" s="41"/>
      <c r="W72" s="52"/>
      <c r="X72" s="45"/>
      <c r="Y72" s="51"/>
      <c r="Z72" s="51"/>
      <c r="AA72" s="41"/>
      <c r="AB72" s="52"/>
      <c r="AC72" s="45"/>
      <c r="AD72" s="51"/>
      <c r="AE72" s="51"/>
      <c r="AF72" s="41"/>
      <c r="AG72" s="52"/>
      <c r="AH72" s="45"/>
      <c r="AI72" s="51"/>
      <c r="AJ72" s="51"/>
      <c r="AK72" s="41"/>
      <c r="AL72" s="52"/>
      <c r="AM72" s="45"/>
      <c r="AN72" s="51"/>
      <c r="AO72" s="51"/>
      <c r="AP72" s="41"/>
      <c r="AQ72" s="52"/>
      <c r="AR72" s="45"/>
      <c r="AS72" s="51"/>
      <c r="AT72" s="51"/>
      <c r="AU72" s="41"/>
      <c r="AV72" s="52"/>
      <c r="AW72" s="45"/>
      <c r="AX72" s="51"/>
      <c r="AY72" s="51"/>
      <c r="AZ72" s="41"/>
      <c r="BA72" s="52"/>
      <c r="BB72" s="45"/>
      <c r="BC72" s="51"/>
      <c r="BD72" s="51"/>
      <c r="BE72" s="41"/>
      <c r="BF72" s="52"/>
      <c r="BG72" s="45"/>
      <c r="BH72" s="51"/>
      <c r="BI72" s="51"/>
      <c r="BJ72" s="41"/>
      <c r="BK72" s="52"/>
      <c r="BL72" s="45"/>
      <c r="BM72" s="51"/>
      <c r="BN72" s="51"/>
      <c r="BO72" s="41"/>
      <c r="BP72" s="52"/>
      <c r="BQ72" s="45"/>
      <c r="BR72" s="51"/>
      <c r="BS72" s="51"/>
      <c r="BT72" s="41"/>
      <c r="BU72" s="52"/>
      <c r="BV72" s="45"/>
      <c r="BW72" s="51"/>
      <c r="BX72" s="450"/>
      <c r="BY72" s="450"/>
      <c r="BZ72" s="55">
        <f t="shared" si="0"/>
        <v>1</v>
      </c>
      <c r="CA72" s="55">
        <f t="shared" si="1"/>
        <v>0</v>
      </c>
      <c r="CB72" s="10"/>
      <c r="CC72" s="10"/>
      <c r="CD72" s="11"/>
      <c r="CE72" s="11"/>
      <c r="CF72" s="11"/>
      <c r="CG72" s="11"/>
      <c r="CH72" s="11"/>
      <c r="CI72" s="11"/>
      <c r="CJ72" s="11"/>
      <c r="CK72" s="11"/>
      <c r="CL72" s="11"/>
      <c r="CM72" s="11"/>
      <c r="CN72" s="11"/>
      <c r="CO72" s="11"/>
      <c r="CP72" s="11"/>
      <c r="CQ72" s="11"/>
    </row>
    <row r="73" spans="1:95" ht="57" x14ac:dyDescent="0.3">
      <c r="A73" s="4"/>
      <c r="B73" s="450"/>
      <c r="C73" s="450"/>
      <c r="D73" s="450"/>
      <c r="E73" s="450"/>
      <c r="F73" s="44" t="s">
        <v>806</v>
      </c>
      <c r="G73" s="44">
        <v>65</v>
      </c>
      <c r="H73" s="44" t="s">
        <v>236</v>
      </c>
      <c r="I73" s="44" t="s">
        <v>807</v>
      </c>
      <c r="J73" s="45" t="s">
        <v>808</v>
      </c>
      <c r="K73" s="45" t="s">
        <v>49</v>
      </c>
      <c r="L73" s="46">
        <v>45626</v>
      </c>
      <c r="M73" s="45" t="s">
        <v>809</v>
      </c>
      <c r="N73" s="48">
        <v>0</v>
      </c>
      <c r="O73" s="48">
        <v>100</v>
      </c>
      <c r="P73" s="60">
        <v>45631</v>
      </c>
      <c r="Q73" s="49">
        <v>1</v>
      </c>
      <c r="R73" s="49">
        <v>1</v>
      </c>
      <c r="S73" s="44" t="s">
        <v>810</v>
      </c>
      <c r="T73" s="50" t="s">
        <v>174</v>
      </c>
      <c r="U73" s="51"/>
      <c r="V73" s="41"/>
      <c r="W73" s="52"/>
      <c r="X73" s="45"/>
      <c r="Y73" s="51"/>
      <c r="Z73" s="51"/>
      <c r="AA73" s="41"/>
      <c r="AB73" s="52"/>
      <c r="AC73" s="45"/>
      <c r="AD73" s="51"/>
      <c r="AE73" s="51"/>
      <c r="AF73" s="41"/>
      <c r="AG73" s="52"/>
      <c r="AH73" s="45"/>
      <c r="AI73" s="51"/>
      <c r="AJ73" s="51"/>
      <c r="AK73" s="41"/>
      <c r="AL73" s="52"/>
      <c r="AM73" s="45"/>
      <c r="AN73" s="51"/>
      <c r="AO73" s="51"/>
      <c r="AP73" s="41"/>
      <c r="AQ73" s="52"/>
      <c r="AR73" s="45"/>
      <c r="AS73" s="51"/>
      <c r="AT73" s="51"/>
      <c r="AU73" s="41"/>
      <c r="AV73" s="52"/>
      <c r="AW73" s="45"/>
      <c r="AX73" s="51"/>
      <c r="AY73" s="51"/>
      <c r="AZ73" s="41"/>
      <c r="BA73" s="52"/>
      <c r="BB73" s="45"/>
      <c r="BC73" s="51"/>
      <c r="BD73" s="51"/>
      <c r="BE73" s="41"/>
      <c r="BF73" s="52"/>
      <c r="BG73" s="45"/>
      <c r="BH73" s="51"/>
      <c r="BI73" s="51"/>
      <c r="BJ73" s="41"/>
      <c r="BK73" s="52"/>
      <c r="BL73" s="45"/>
      <c r="BM73" s="51"/>
      <c r="BN73" s="51"/>
      <c r="BO73" s="41"/>
      <c r="BP73" s="52"/>
      <c r="BQ73" s="45"/>
      <c r="BR73" s="51"/>
      <c r="BS73" s="51"/>
      <c r="BT73" s="41"/>
      <c r="BU73" s="52"/>
      <c r="BV73" s="45"/>
      <c r="BW73" s="51"/>
      <c r="BX73" s="450"/>
      <c r="BY73" s="450"/>
      <c r="BZ73" s="55">
        <f t="shared" si="0"/>
        <v>1</v>
      </c>
      <c r="CA73" s="55">
        <f t="shared" si="1"/>
        <v>0</v>
      </c>
      <c r="CB73" s="10"/>
      <c r="CC73" s="10"/>
      <c r="CD73" s="11"/>
      <c r="CE73" s="11"/>
      <c r="CF73" s="11"/>
      <c r="CG73" s="11"/>
      <c r="CH73" s="11"/>
      <c r="CI73" s="11"/>
      <c r="CJ73" s="11"/>
      <c r="CK73" s="11"/>
      <c r="CL73" s="11"/>
      <c r="CM73" s="11"/>
      <c r="CN73" s="11"/>
      <c r="CO73" s="11"/>
      <c r="CP73" s="11"/>
      <c r="CQ73" s="11"/>
    </row>
    <row r="74" spans="1:95" ht="42.75" x14ac:dyDescent="0.3">
      <c r="A74" s="4"/>
      <c r="B74" s="450"/>
      <c r="C74" s="450"/>
      <c r="D74" s="450"/>
      <c r="E74" s="450"/>
      <c r="F74" s="44" t="s">
        <v>811</v>
      </c>
      <c r="G74" s="44">
        <v>66</v>
      </c>
      <c r="H74" s="44" t="s">
        <v>167</v>
      </c>
      <c r="I74" s="44" t="s">
        <v>812</v>
      </c>
      <c r="J74" s="45" t="s">
        <v>813</v>
      </c>
      <c r="K74" s="45" t="s">
        <v>49</v>
      </c>
      <c r="L74" s="46">
        <v>45626</v>
      </c>
      <c r="M74" s="45" t="s">
        <v>814</v>
      </c>
      <c r="N74" s="48">
        <v>0</v>
      </c>
      <c r="O74" s="48">
        <v>100</v>
      </c>
      <c r="P74" s="60">
        <v>45631</v>
      </c>
      <c r="Q74" s="49">
        <v>1</v>
      </c>
      <c r="R74" s="49">
        <v>1</v>
      </c>
      <c r="S74" s="44" t="s">
        <v>815</v>
      </c>
      <c r="T74" s="50" t="s">
        <v>174</v>
      </c>
      <c r="U74" s="51"/>
      <c r="V74" s="41"/>
      <c r="W74" s="52"/>
      <c r="X74" s="45"/>
      <c r="Y74" s="51"/>
      <c r="Z74" s="51"/>
      <c r="AA74" s="41"/>
      <c r="AB74" s="52"/>
      <c r="AC74" s="45"/>
      <c r="AD74" s="51"/>
      <c r="AE74" s="51"/>
      <c r="AF74" s="41"/>
      <c r="AG74" s="52"/>
      <c r="AH74" s="45"/>
      <c r="AI74" s="51"/>
      <c r="AJ74" s="51"/>
      <c r="AK74" s="41"/>
      <c r="AL74" s="52"/>
      <c r="AM74" s="45"/>
      <c r="AN74" s="51"/>
      <c r="AO74" s="51"/>
      <c r="AP74" s="41"/>
      <c r="AQ74" s="52"/>
      <c r="AR74" s="45"/>
      <c r="AS74" s="51"/>
      <c r="AT74" s="51"/>
      <c r="AU74" s="41"/>
      <c r="AV74" s="52"/>
      <c r="AW74" s="45"/>
      <c r="AX74" s="51"/>
      <c r="AY74" s="51"/>
      <c r="AZ74" s="41"/>
      <c r="BA74" s="52"/>
      <c r="BB74" s="45"/>
      <c r="BC74" s="51"/>
      <c r="BD74" s="51"/>
      <c r="BE74" s="41"/>
      <c r="BF74" s="52"/>
      <c r="BG74" s="45"/>
      <c r="BH74" s="51"/>
      <c r="BI74" s="51"/>
      <c r="BJ74" s="41"/>
      <c r="BK74" s="52"/>
      <c r="BL74" s="45"/>
      <c r="BM74" s="51"/>
      <c r="BN74" s="51"/>
      <c r="BO74" s="41"/>
      <c r="BP74" s="52"/>
      <c r="BQ74" s="45"/>
      <c r="BR74" s="51"/>
      <c r="BS74" s="51"/>
      <c r="BT74" s="41"/>
      <c r="BU74" s="52"/>
      <c r="BV74" s="45"/>
      <c r="BW74" s="51"/>
      <c r="BX74" s="450"/>
      <c r="BY74" s="450"/>
      <c r="BZ74" s="55">
        <f t="shared" si="0"/>
        <v>1</v>
      </c>
      <c r="CA74" s="55">
        <f t="shared" si="1"/>
        <v>0</v>
      </c>
      <c r="CB74" s="10"/>
      <c r="CC74" s="10"/>
      <c r="CD74" s="11"/>
      <c r="CE74" s="11"/>
      <c r="CF74" s="11"/>
      <c r="CG74" s="11"/>
      <c r="CH74" s="11"/>
      <c r="CI74" s="11"/>
      <c r="CJ74" s="11"/>
      <c r="CK74" s="11"/>
      <c r="CL74" s="11"/>
      <c r="CM74" s="11"/>
      <c r="CN74" s="11"/>
      <c r="CO74" s="11"/>
      <c r="CP74" s="11"/>
      <c r="CQ74" s="11"/>
    </row>
    <row r="75" spans="1:95" ht="42.75" x14ac:dyDescent="0.3">
      <c r="A75" s="4"/>
      <c r="B75" s="450"/>
      <c r="C75" s="450"/>
      <c r="D75" s="450"/>
      <c r="E75" s="451"/>
      <c r="F75" s="44" t="s">
        <v>816</v>
      </c>
      <c r="G75" s="44">
        <v>67</v>
      </c>
      <c r="H75" s="44" t="s">
        <v>167</v>
      </c>
      <c r="I75" s="44" t="s">
        <v>817</v>
      </c>
      <c r="J75" s="45" t="s">
        <v>818</v>
      </c>
      <c r="K75" s="45" t="s">
        <v>63</v>
      </c>
      <c r="L75" s="46">
        <v>45626</v>
      </c>
      <c r="M75" s="45" t="s">
        <v>819</v>
      </c>
      <c r="N75" s="48">
        <v>0</v>
      </c>
      <c r="O75" s="48">
        <v>100</v>
      </c>
      <c r="P75" s="60">
        <v>45631</v>
      </c>
      <c r="Q75" s="49">
        <v>1</v>
      </c>
      <c r="R75" s="49">
        <v>1</v>
      </c>
      <c r="S75" s="44" t="s">
        <v>820</v>
      </c>
      <c r="T75" s="50" t="s">
        <v>174</v>
      </c>
      <c r="U75" s="51"/>
      <c r="V75" s="41"/>
      <c r="W75" s="52"/>
      <c r="X75" s="45"/>
      <c r="Y75" s="51"/>
      <c r="Z75" s="51"/>
      <c r="AA75" s="41"/>
      <c r="AB75" s="52"/>
      <c r="AC75" s="45"/>
      <c r="AD75" s="51"/>
      <c r="AE75" s="51"/>
      <c r="AF75" s="41"/>
      <c r="AG75" s="52"/>
      <c r="AH75" s="45"/>
      <c r="AI75" s="51"/>
      <c r="AJ75" s="51"/>
      <c r="AK75" s="41"/>
      <c r="AL75" s="52"/>
      <c r="AM75" s="45"/>
      <c r="AN75" s="51"/>
      <c r="AO75" s="51"/>
      <c r="AP75" s="41"/>
      <c r="AQ75" s="52"/>
      <c r="AR75" s="45"/>
      <c r="AS75" s="51"/>
      <c r="AT75" s="51"/>
      <c r="AU75" s="41"/>
      <c r="AV75" s="52"/>
      <c r="AW75" s="45"/>
      <c r="AX75" s="51"/>
      <c r="AY75" s="51"/>
      <c r="AZ75" s="41"/>
      <c r="BA75" s="52"/>
      <c r="BB75" s="45"/>
      <c r="BC75" s="51"/>
      <c r="BD75" s="51"/>
      <c r="BE75" s="41"/>
      <c r="BF75" s="52"/>
      <c r="BG75" s="45"/>
      <c r="BH75" s="51"/>
      <c r="BI75" s="51"/>
      <c r="BJ75" s="41"/>
      <c r="BK75" s="52"/>
      <c r="BL75" s="45"/>
      <c r="BM75" s="51"/>
      <c r="BN75" s="51"/>
      <c r="BO75" s="41"/>
      <c r="BP75" s="52"/>
      <c r="BQ75" s="45"/>
      <c r="BR75" s="51"/>
      <c r="BS75" s="51"/>
      <c r="BT75" s="41"/>
      <c r="BU75" s="52"/>
      <c r="BV75" s="45"/>
      <c r="BW75" s="51"/>
      <c r="BX75" s="450"/>
      <c r="BY75" s="450"/>
      <c r="BZ75" s="55">
        <f t="shared" si="0"/>
        <v>1</v>
      </c>
      <c r="CA75" s="55">
        <f t="shared" si="1"/>
        <v>0</v>
      </c>
      <c r="CB75" s="10"/>
      <c r="CC75" s="10"/>
      <c r="CD75" s="11"/>
      <c r="CE75" s="11"/>
      <c r="CF75" s="11"/>
      <c r="CG75" s="11"/>
      <c r="CH75" s="11"/>
      <c r="CI75" s="11"/>
      <c r="CJ75" s="11"/>
      <c r="CK75" s="11"/>
      <c r="CL75" s="11"/>
      <c r="CM75" s="11"/>
      <c r="CN75" s="11"/>
      <c r="CO75" s="11"/>
      <c r="CP75" s="11"/>
      <c r="CQ75" s="11"/>
    </row>
    <row r="76" spans="1:95" ht="57" customHeight="1" x14ac:dyDescent="0.3">
      <c r="A76" s="4"/>
      <c r="B76" s="450"/>
      <c r="C76" s="450"/>
      <c r="D76" s="450"/>
      <c r="E76" s="452" t="s">
        <v>821</v>
      </c>
      <c r="F76" s="44" t="s">
        <v>822</v>
      </c>
      <c r="G76" s="44">
        <v>68</v>
      </c>
      <c r="H76" s="44" t="s">
        <v>236</v>
      </c>
      <c r="I76" s="48" t="s">
        <v>823</v>
      </c>
      <c r="J76" s="45" t="s">
        <v>824</v>
      </c>
      <c r="K76" s="45" t="s">
        <v>49</v>
      </c>
      <c r="L76" s="46">
        <v>45626</v>
      </c>
      <c r="M76" s="45" t="s">
        <v>814</v>
      </c>
      <c r="N76" s="48">
        <v>0</v>
      </c>
      <c r="O76" s="48">
        <v>0</v>
      </c>
      <c r="P76" s="60">
        <v>45631</v>
      </c>
      <c r="Q76" s="49">
        <v>1</v>
      </c>
      <c r="R76" s="49">
        <v>1</v>
      </c>
      <c r="S76" s="44" t="s">
        <v>825</v>
      </c>
      <c r="T76" s="50" t="s">
        <v>174</v>
      </c>
      <c r="U76" s="51"/>
      <c r="V76" s="41"/>
      <c r="W76" s="52"/>
      <c r="X76" s="45"/>
      <c r="Y76" s="51"/>
      <c r="Z76" s="51"/>
      <c r="AA76" s="41"/>
      <c r="AB76" s="52"/>
      <c r="AC76" s="45"/>
      <c r="AD76" s="51"/>
      <c r="AE76" s="51"/>
      <c r="AF76" s="41"/>
      <c r="AG76" s="52"/>
      <c r="AH76" s="45"/>
      <c r="AI76" s="51"/>
      <c r="AJ76" s="51"/>
      <c r="AK76" s="41"/>
      <c r="AL76" s="52"/>
      <c r="AM76" s="45"/>
      <c r="AN76" s="51"/>
      <c r="AO76" s="51"/>
      <c r="AP76" s="41"/>
      <c r="AQ76" s="52"/>
      <c r="AR76" s="45"/>
      <c r="AS76" s="51"/>
      <c r="AT76" s="51"/>
      <c r="AU76" s="41"/>
      <c r="AV76" s="52"/>
      <c r="AW76" s="45"/>
      <c r="AX76" s="51"/>
      <c r="AY76" s="51"/>
      <c r="AZ76" s="41"/>
      <c r="BA76" s="52"/>
      <c r="BB76" s="45"/>
      <c r="BC76" s="51"/>
      <c r="BD76" s="51"/>
      <c r="BE76" s="41"/>
      <c r="BF76" s="52"/>
      <c r="BG76" s="45"/>
      <c r="BH76" s="51"/>
      <c r="BI76" s="51"/>
      <c r="BJ76" s="41"/>
      <c r="BK76" s="52"/>
      <c r="BL76" s="45"/>
      <c r="BM76" s="51"/>
      <c r="BN76" s="51"/>
      <c r="BO76" s="41"/>
      <c r="BP76" s="52"/>
      <c r="BQ76" s="45"/>
      <c r="BR76" s="51"/>
      <c r="BS76" s="51"/>
      <c r="BT76" s="41"/>
      <c r="BU76" s="52"/>
      <c r="BV76" s="45"/>
      <c r="BW76" s="51"/>
      <c r="BX76" s="450"/>
      <c r="BY76" s="450"/>
      <c r="BZ76" s="55">
        <f t="shared" si="0"/>
        <v>1</v>
      </c>
      <c r="CA76" s="55">
        <f t="shared" si="1"/>
        <v>0</v>
      </c>
      <c r="CB76" s="10"/>
      <c r="CC76" s="10"/>
      <c r="CD76" s="11"/>
      <c r="CE76" s="11"/>
      <c r="CF76" s="11"/>
      <c r="CG76" s="11"/>
      <c r="CH76" s="11"/>
      <c r="CI76" s="11"/>
      <c r="CJ76" s="11"/>
      <c r="CK76" s="11"/>
      <c r="CL76" s="11"/>
      <c r="CM76" s="11"/>
      <c r="CN76" s="11"/>
      <c r="CO76" s="11"/>
      <c r="CP76" s="11"/>
      <c r="CQ76" s="11"/>
    </row>
    <row r="77" spans="1:95" ht="57" customHeight="1" x14ac:dyDescent="0.3">
      <c r="A77" s="4"/>
      <c r="B77" s="450"/>
      <c r="C77" s="450"/>
      <c r="D77" s="450"/>
      <c r="E77" s="450"/>
      <c r="F77" s="44" t="s">
        <v>826</v>
      </c>
      <c r="G77" s="44">
        <v>69</v>
      </c>
      <c r="H77" s="44" t="s">
        <v>236</v>
      </c>
      <c r="I77" s="48" t="s">
        <v>827</v>
      </c>
      <c r="J77" s="45" t="s">
        <v>828</v>
      </c>
      <c r="K77" s="45" t="s">
        <v>49</v>
      </c>
      <c r="L77" s="46">
        <v>45626</v>
      </c>
      <c r="M77" s="45" t="s">
        <v>829</v>
      </c>
      <c r="N77" s="48">
        <v>0</v>
      </c>
      <c r="O77" s="48">
        <v>0</v>
      </c>
      <c r="P77" s="60">
        <v>45631</v>
      </c>
      <c r="Q77" s="49">
        <v>1</v>
      </c>
      <c r="R77" s="49">
        <v>1</v>
      </c>
      <c r="S77" s="44" t="s">
        <v>830</v>
      </c>
      <c r="T77" s="50" t="s">
        <v>174</v>
      </c>
      <c r="U77" s="51"/>
      <c r="V77" s="41"/>
      <c r="W77" s="52"/>
      <c r="X77" s="45"/>
      <c r="Y77" s="51"/>
      <c r="Z77" s="51"/>
      <c r="AA77" s="41"/>
      <c r="AB77" s="52"/>
      <c r="AC77" s="45"/>
      <c r="AD77" s="51"/>
      <c r="AE77" s="51"/>
      <c r="AF77" s="41"/>
      <c r="AG77" s="52"/>
      <c r="AH77" s="45"/>
      <c r="AI77" s="51"/>
      <c r="AJ77" s="51"/>
      <c r="AK77" s="41"/>
      <c r="AL77" s="52"/>
      <c r="AM77" s="45"/>
      <c r="AN77" s="51"/>
      <c r="AO77" s="51"/>
      <c r="AP77" s="41"/>
      <c r="AQ77" s="52"/>
      <c r="AR77" s="45"/>
      <c r="AS77" s="51"/>
      <c r="AT77" s="51"/>
      <c r="AU77" s="41"/>
      <c r="AV77" s="52"/>
      <c r="AW77" s="45"/>
      <c r="AX77" s="51"/>
      <c r="AY77" s="51"/>
      <c r="AZ77" s="41"/>
      <c r="BA77" s="52"/>
      <c r="BB77" s="45"/>
      <c r="BC77" s="51"/>
      <c r="BD77" s="51"/>
      <c r="BE77" s="41"/>
      <c r="BF77" s="52"/>
      <c r="BG77" s="45"/>
      <c r="BH77" s="51"/>
      <c r="BI77" s="51"/>
      <c r="BJ77" s="41"/>
      <c r="BK77" s="52"/>
      <c r="BL77" s="45"/>
      <c r="BM77" s="51"/>
      <c r="BN77" s="51"/>
      <c r="BO77" s="41"/>
      <c r="BP77" s="52"/>
      <c r="BQ77" s="45"/>
      <c r="BR77" s="51"/>
      <c r="BS77" s="51"/>
      <c r="BT77" s="41"/>
      <c r="BU77" s="52"/>
      <c r="BV77" s="45"/>
      <c r="BW77" s="51"/>
      <c r="BX77" s="450"/>
      <c r="BY77" s="450"/>
      <c r="BZ77" s="55">
        <f t="shared" si="0"/>
        <v>1</v>
      </c>
      <c r="CA77" s="55">
        <f t="shared" si="1"/>
        <v>0</v>
      </c>
      <c r="CB77" s="10"/>
      <c r="CC77" s="10"/>
      <c r="CD77" s="11"/>
      <c r="CE77" s="11"/>
      <c r="CF77" s="11"/>
      <c r="CG77" s="11"/>
      <c r="CH77" s="11"/>
      <c r="CI77" s="11"/>
      <c r="CJ77" s="11"/>
      <c r="CK77" s="11"/>
      <c r="CL77" s="11"/>
      <c r="CM77" s="11"/>
      <c r="CN77" s="11"/>
      <c r="CO77" s="11"/>
      <c r="CP77" s="11"/>
      <c r="CQ77" s="11"/>
    </row>
    <row r="78" spans="1:95" ht="57" customHeight="1" x14ac:dyDescent="0.3">
      <c r="A78" s="4"/>
      <c r="B78" s="450"/>
      <c r="C78" s="450"/>
      <c r="D78" s="450"/>
      <c r="E78" s="451"/>
      <c r="F78" s="44" t="s">
        <v>831</v>
      </c>
      <c r="G78" s="44">
        <v>70</v>
      </c>
      <c r="H78" s="44" t="s">
        <v>236</v>
      </c>
      <c r="I78" s="48" t="s">
        <v>832</v>
      </c>
      <c r="J78" s="45" t="s">
        <v>604</v>
      </c>
      <c r="K78" s="45" t="s">
        <v>49</v>
      </c>
      <c r="L78" s="46">
        <v>45626</v>
      </c>
      <c r="M78" s="45" t="s">
        <v>833</v>
      </c>
      <c r="N78" s="48">
        <v>0</v>
      </c>
      <c r="O78" s="48">
        <v>0</v>
      </c>
      <c r="P78" s="60">
        <v>45631</v>
      </c>
      <c r="Q78" s="49">
        <v>1</v>
      </c>
      <c r="R78" s="49">
        <v>1</v>
      </c>
      <c r="S78" s="44" t="s">
        <v>834</v>
      </c>
      <c r="T78" s="50" t="s">
        <v>174</v>
      </c>
      <c r="U78" s="51"/>
      <c r="V78" s="41"/>
      <c r="W78" s="52"/>
      <c r="X78" s="45"/>
      <c r="Y78" s="51"/>
      <c r="Z78" s="51"/>
      <c r="AA78" s="41"/>
      <c r="AB78" s="52"/>
      <c r="AC78" s="45"/>
      <c r="AD78" s="51"/>
      <c r="AE78" s="51"/>
      <c r="AF78" s="41"/>
      <c r="AG78" s="52"/>
      <c r="AH78" s="45"/>
      <c r="AI78" s="51"/>
      <c r="AJ78" s="51"/>
      <c r="AK78" s="41"/>
      <c r="AL78" s="52"/>
      <c r="AM78" s="45"/>
      <c r="AN78" s="51"/>
      <c r="AO78" s="51"/>
      <c r="AP78" s="41"/>
      <c r="AQ78" s="52"/>
      <c r="AR78" s="45"/>
      <c r="AS78" s="51"/>
      <c r="AT78" s="51"/>
      <c r="AU78" s="41"/>
      <c r="AV78" s="52"/>
      <c r="AW78" s="45"/>
      <c r="AX78" s="51"/>
      <c r="AY78" s="51"/>
      <c r="AZ78" s="41"/>
      <c r="BA78" s="52"/>
      <c r="BB78" s="45"/>
      <c r="BC78" s="51"/>
      <c r="BD78" s="51"/>
      <c r="BE78" s="41"/>
      <c r="BF78" s="52"/>
      <c r="BG78" s="45"/>
      <c r="BH78" s="51"/>
      <c r="BI78" s="51"/>
      <c r="BJ78" s="41"/>
      <c r="BK78" s="52"/>
      <c r="BL78" s="45"/>
      <c r="BM78" s="51"/>
      <c r="BN78" s="51"/>
      <c r="BO78" s="41"/>
      <c r="BP78" s="52"/>
      <c r="BQ78" s="45"/>
      <c r="BR78" s="51"/>
      <c r="BS78" s="51"/>
      <c r="BT78" s="41"/>
      <c r="BU78" s="52"/>
      <c r="BV78" s="45"/>
      <c r="BW78" s="51"/>
      <c r="BX78" s="450"/>
      <c r="BY78" s="450"/>
      <c r="BZ78" s="55">
        <f t="shared" si="0"/>
        <v>1</v>
      </c>
      <c r="CA78" s="55">
        <f t="shared" si="1"/>
        <v>0</v>
      </c>
      <c r="CB78" s="10"/>
      <c r="CC78" s="10"/>
      <c r="CD78" s="11"/>
      <c r="CE78" s="11"/>
      <c r="CF78" s="11"/>
      <c r="CG78" s="11"/>
      <c r="CH78" s="11"/>
      <c r="CI78" s="11"/>
      <c r="CJ78" s="11"/>
      <c r="CK78" s="11"/>
      <c r="CL78" s="11"/>
      <c r="CM78" s="11"/>
      <c r="CN78" s="11"/>
      <c r="CO78" s="11"/>
      <c r="CP78" s="11"/>
      <c r="CQ78" s="11"/>
    </row>
    <row r="79" spans="1:95" ht="78" customHeight="1" x14ac:dyDescent="0.3">
      <c r="A79" s="4"/>
      <c r="B79" s="450"/>
      <c r="C79" s="450"/>
      <c r="D79" s="450"/>
      <c r="E79" s="310" t="s">
        <v>835</v>
      </c>
      <c r="F79" s="44" t="s">
        <v>836</v>
      </c>
      <c r="G79" s="44">
        <v>71</v>
      </c>
      <c r="H79" s="44" t="s">
        <v>167</v>
      </c>
      <c r="I79" s="44" t="s">
        <v>837</v>
      </c>
      <c r="J79" s="45" t="s">
        <v>838</v>
      </c>
      <c r="K79" s="45" t="s">
        <v>30</v>
      </c>
      <c r="L79" s="46">
        <v>45626</v>
      </c>
      <c r="M79" s="45" t="s">
        <v>839</v>
      </c>
      <c r="N79" s="48">
        <v>0</v>
      </c>
      <c r="O79" s="48">
        <v>0</v>
      </c>
      <c r="P79" s="60">
        <v>45631</v>
      </c>
      <c r="Q79" s="49">
        <v>1</v>
      </c>
      <c r="R79" s="49">
        <v>1</v>
      </c>
      <c r="S79" s="44" t="s">
        <v>840</v>
      </c>
      <c r="T79" s="50" t="s">
        <v>174</v>
      </c>
      <c r="U79" s="51"/>
      <c r="V79" s="41"/>
      <c r="W79" s="52"/>
      <c r="X79" s="45"/>
      <c r="Y79" s="51"/>
      <c r="Z79" s="51"/>
      <c r="AA79" s="41"/>
      <c r="AB79" s="52"/>
      <c r="AC79" s="45"/>
      <c r="AD79" s="51"/>
      <c r="AE79" s="51"/>
      <c r="AF79" s="41"/>
      <c r="AG79" s="52"/>
      <c r="AH79" s="45"/>
      <c r="AI79" s="51"/>
      <c r="AJ79" s="51"/>
      <c r="AK79" s="41"/>
      <c r="AL79" s="52"/>
      <c r="AM79" s="45"/>
      <c r="AN79" s="51"/>
      <c r="AO79" s="51"/>
      <c r="AP79" s="41"/>
      <c r="AQ79" s="52"/>
      <c r="AR79" s="45"/>
      <c r="AS79" s="51"/>
      <c r="AT79" s="51"/>
      <c r="AU79" s="41"/>
      <c r="AV79" s="52"/>
      <c r="AW79" s="45"/>
      <c r="AX79" s="51"/>
      <c r="AY79" s="51"/>
      <c r="AZ79" s="41"/>
      <c r="BA79" s="52"/>
      <c r="BB79" s="45"/>
      <c r="BC79" s="51"/>
      <c r="BD79" s="51"/>
      <c r="BE79" s="41"/>
      <c r="BF79" s="52"/>
      <c r="BG79" s="45"/>
      <c r="BH79" s="51"/>
      <c r="BI79" s="51"/>
      <c r="BJ79" s="41"/>
      <c r="BK79" s="52"/>
      <c r="BL79" s="45"/>
      <c r="BM79" s="51"/>
      <c r="BN79" s="51"/>
      <c r="BO79" s="41"/>
      <c r="BP79" s="52"/>
      <c r="BQ79" s="45"/>
      <c r="BR79" s="51"/>
      <c r="BS79" s="51"/>
      <c r="BT79" s="41"/>
      <c r="BU79" s="52"/>
      <c r="BV79" s="45"/>
      <c r="BW79" s="51"/>
      <c r="BX79" s="450"/>
      <c r="BY79" s="450"/>
      <c r="BZ79" s="55">
        <f t="shared" si="0"/>
        <v>1</v>
      </c>
      <c r="CA79" s="55">
        <f t="shared" si="1"/>
        <v>0</v>
      </c>
      <c r="CB79" s="10"/>
      <c r="CC79" s="10"/>
      <c r="CD79" s="11"/>
      <c r="CE79" s="11"/>
      <c r="CF79" s="11"/>
      <c r="CG79" s="11"/>
      <c r="CH79" s="11"/>
      <c r="CI79" s="11"/>
      <c r="CJ79" s="11"/>
      <c r="CK79" s="11"/>
      <c r="CL79" s="11"/>
      <c r="CM79" s="11"/>
      <c r="CN79" s="11"/>
      <c r="CO79" s="11"/>
      <c r="CP79" s="11"/>
      <c r="CQ79" s="11"/>
    </row>
    <row r="80" spans="1:95" ht="81" customHeight="1" x14ac:dyDescent="0.3">
      <c r="A80" s="4"/>
      <c r="B80" s="450"/>
      <c r="C80" s="450"/>
      <c r="D80" s="450"/>
      <c r="E80" s="484" t="s">
        <v>841</v>
      </c>
      <c r="F80" s="310" t="s">
        <v>842</v>
      </c>
      <c r="G80" s="44">
        <v>72</v>
      </c>
      <c r="H80" s="44" t="s">
        <v>167</v>
      </c>
      <c r="I80" s="44" t="s">
        <v>843</v>
      </c>
      <c r="J80" s="45" t="s">
        <v>844</v>
      </c>
      <c r="K80" s="45" t="s">
        <v>49</v>
      </c>
      <c r="L80" s="46">
        <v>45626</v>
      </c>
      <c r="M80" s="45" t="s">
        <v>845</v>
      </c>
      <c r="N80" s="48">
        <v>0</v>
      </c>
      <c r="O80" s="48">
        <v>0</v>
      </c>
      <c r="P80" s="60">
        <v>45631</v>
      </c>
      <c r="Q80" s="49">
        <v>1</v>
      </c>
      <c r="R80" s="49">
        <v>1</v>
      </c>
      <c r="S80" s="44" t="s">
        <v>846</v>
      </c>
      <c r="T80" s="50" t="s">
        <v>174</v>
      </c>
      <c r="U80" s="51"/>
      <c r="V80" s="41"/>
      <c r="W80" s="52"/>
      <c r="X80" s="45"/>
      <c r="Y80" s="51"/>
      <c r="Z80" s="51"/>
      <c r="AA80" s="41"/>
      <c r="AB80" s="52"/>
      <c r="AC80" s="45"/>
      <c r="AD80" s="51"/>
      <c r="AE80" s="51"/>
      <c r="AF80" s="41"/>
      <c r="AG80" s="52"/>
      <c r="AH80" s="45"/>
      <c r="AI80" s="51"/>
      <c r="AJ80" s="51"/>
      <c r="AK80" s="41"/>
      <c r="AL80" s="52"/>
      <c r="AM80" s="45"/>
      <c r="AN80" s="51"/>
      <c r="AO80" s="51"/>
      <c r="AP80" s="41"/>
      <c r="AQ80" s="52"/>
      <c r="AR80" s="45"/>
      <c r="AS80" s="51"/>
      <c r="AT80" s="51"/>
      <c r="AU80" s="41"/>
      <c r="AV80" s="52"/>
      <c r="AW80" s="45"/>
      <c r="AX80" s="51"/>
      <c r="AY80" s="51"/>
      <c r="AZ80" s="41"/>
      <c r="BA80" s="52"/>
      <c r="BB80" s="45"/>
      <c r="BC80" s="51"/>
      <c r="BD80" s="51"/>
      <c r="BE80" s="41"/>
      <c r="BF80" s="52"/>
      <c r="BG80" s="45"/>
      <c r="BH80" s="51"/>
      <c r="BI80" s="51"/>
      <c r="BJ80" s="41"/>
      <c r="BK80" s="52"/>
      <c r="BL80" s="45"/>
      <c r="BM80" s="51"/>
      <c r="BN80" s="51"/>
      <c r="BO80" s="41"/>
      <c r="BP80" s="52"/>
      <c r="BQ80" s="45"/>
      <c r="BR80" s="51"/>
      <c r="BS80" s="51"/>
      <c r="BT80" s="41"/>
      <c r="BU80" s="52"/>
      <c r="BV80" s="45"/>
      <c r="BW80" s="51"/>
      <c r="BX80" s="450"/>
      <c r="BY80" s="450"/>
      <c r="BZ80" s="55">
        <f t="shared" si="0"/>
        <v>1</v>
      </c>
      <c r="CA80" s="55">
        <f t="shared" si="1"/>
        <v>0</v>
      </c>
      <c r="CB80" s="10"/>
      <c r="CC80" s="10"/>
      <c r="CD80" s="11"/>
      <c r="CE80" s="11"/>
      <c r="CF80" s="11"/>
      <c r="CG80" s="11"/>
      <c r="CH80" s="11"/>
      <c r="CI80" s="11"/>
      <c r="CJ80" s="11"/>
      <c r="CK80" s="11"/>
      <c r="CL80" s="11"/>
      <c r="CM80" s="11"/>
      <c r="CN80" s="11"/>
      <c r="CO80" s="11"/>
      <c r="CP80" s="11"/>
      <c r="CQ80" s="11"/>
    </row>
    <row r="81" spans="1:95" ht="34.5" customHeight="1" x14ac:dyDescent="0.3">
      <c r="A81" s="4"/>
      <c r="B81" s="450"/>
      <c r="C81" s="450"/>
      <c r="D81" s="450"/>
      <c r="E81" s="450"/>
      <c r="F81" s="310" t="s">
        <v>847</v>
      </c>
      <c r="G81" s="44">
        <v>73</v>
      </c>
      <c r="H81" s="44" t="s">
        <v>167</v>
      </c>
      <c r="I81" s="48" t="s">
        <v>848</v>
      </c>
      <c r="J81" s="45" t="s">
        <v>849</v>
      </c>
      <c r="K81" s="45" t="s">
        <v>49</v>
      </c>
      <c r="L81" s="46">
        <v>45626</v>
      </c>
      <c r="M81" s="45" t="s">
        <v>850</v>
      </c>
      <c r="N81" s="48">
        <v>0</v>
      </c>
      <c r="O81" s="48">
        <v>0</v>
      </c>
      <c r="P81" s="60">
        <v>45631</v>
      </c>
      <c r="Q81" s="49">
        <v>1</v>
      </c>
      <c r="R81" s="49">
        <v>1</v>
      </c>
      <c r="S81" s="44" t="s">
        <v>851</v>
      </c>
      <c r="T81" s="50" t="s">
        <v>174</v>
      </c>
      <c r="U81" s="51"/>
      <c r="V81" s="41"/>
      <c r="W81" s="52"/>
      <c r="X81" s="45"/>
      <c r="Y81" s="51"/>
      <c r="Z81" s="51"/>
      <c r="AA81" s="41"/>
      <c r="AB81" s="52"/>
      <c r="AC81" s="45"/>
      <c r="AD81" s="51"/>
      <c r="AE81" s="51"/>
      <c r="AF81" s="41"/>
      <c r="AG81" s="52"/>
      <c r="AH81" s="45"/>
      <c r="AI81" s="51"/>
      <c r="AJ81" s="51"/>
      <c r="AK81" s="41"/>
      <c r="AL81" s="52"/>
      <c r="AM81" s="45"/>
      <c r="AN81" s="51"/>
      <c r="AO81" s="51"/>
      <c r="AP81" s="41"/>
      <c r="AQ81" s="52"/>
      <c r="AR81" s="45"/>
      <c r="AS81" s="51"/>
      <c r="AT81" s="51"/>
      <c r="AU81" s="41"/>
      <c r="AV81" s="52"/>
      <c r="AW81" s="45"/>
      <c r="AX81" s="51"/>
      <c r="AY81" s="51"/>
      <c r="AZ81" s="41"/>
      <c r="BA81" s="52"/>
      <c r="BB81" s="45"/>
      <c r="BC81" s="51"/>
      <c r="BD81" s="51"/>
      <c r="BE81" s="41"/>
      <c r="BF81" s="52"/>
      <c r="BG81" s="45"/>
      <c r="BH81" s="51"/>
      <c r="BI81" s="51"/>
      <c r="BJ81" s="41"/>
      <c r="BK81" s="52"/>
      <c r="BL81" s="45"/>
      <c r="BM81" s="51"/>
      <c r="BN81" s="51"/>
      <c r="BO81" s="41"/>
      <c r="BP81" s="52"/>
      <c r="BQ81" s="45"/>
      <c r="BR81" s="51"/>
      <c r="BS81" s="51"/>
      <c r="BT81" s="41"/>
      <c r="BU81" s="52"/>
      <c r="BV81" s="45"/>
      <c r="BW81" s="51"/>
      <c r="BX81" s="450"/>
      <c r="BY81" s="450"/>
      <c r="BZ81" s="55">
        <f t="shared" si="0"/>
        <v>1</v>
      </c>
      <c r="CA81" s="55">
        <f t="shared" si="1"/>
        <v>0</v>
      </c>
      <c r="CB81" s="10"/>
      <c r="CC81" s="10"/>
      <c r="CD81" s="11"/>
      <c r="CE81" s="11"/>
      <c r="CF81" s="11"/>
      <c r="CG81" s="11"/>
      <c r="CH81" s="11"/>
      <c r="CI81" s="11"/>
      <c r="CJ81" s="11"/>
      <c r="CK81" s="11"/>
      <c r="CL81" s="11"/>
      <c r="CM81" s="11"/>
      <c r="CN81" s="11"/>
      <c r="CO81" s="11"/>
      <c r="CP81" s="11"/>
      <c r="CQ81" s="11"/>
    </row>
    <row r="82" spans="1:95" ht="39.75" customHeight="1" x14ac:dyDescent="0.3">
      <c r="A82" s="4"/>
      <c r="B82" s="450"/>
      <c r="C82" s="450"/>
      <c r="D82" s="450"/>
      <c r="E82" s="450"/>
      <c r="F82" s="310" t="s">
        <v>852</v>
      </c>
      <c r="G82" s="44">
        <v>74</v>
      </c>
      <c r="H82" s="44" t="s">
        <v>167</v>
      </c>
      <c r="I82" s="44" t="s">
        <v>853</v>
      </c>
      <c r="J82" s="45" t="s">
        <v>854</v>
      </c>
      <c r="K82" s="45" t="s">
        <v>49</v>
      </c>
      <c r="L82" s="46">
        <v>45626</v>
      </c>
      <c r="M82" s="45" t="s">
        <v>845</v>
      </c>
      <c r="N82" s="48">
        <v>0</v>
      </c>
      <c r="O82" s="48">
        <v>0</v>
      </c>
      <c r="P82" s="60">
        <v>45631</v>
      </c>
      <c r="Q82" s="49">
        <v>1</v>
      </c>
      <c r="R82" s="49">
        <v>1</v>
      </c>
      <c r="S82" s="44" t="s">
        <v>855</v>
      </c>
      <c r="T82" s="50" t="s">
        <v>174</v>
      </c>
      <c r="U82" s="51"/>
      <c r="V82" s="41"/>
      <c r="W82" s="52"/>
      <c r="X82" s="45"/>
      <c r="Y82" s="51"/>
      <c r="Z82" s="51"/>
      <c r="AA82" s="41"/>
      <c r="AB82" s="52"/>
      <c r="AC82" s="45"/>
      <c r="AD82" s="51"/>
      <c r="AE82" s="51"/>
      <c r="AF82" s="41"/>
      <c r="AG82" s="52"/>
      <c r="AH82" s="45"/>
      <c r="AI82" s="51"/>
      <c r="AJ82" s="51"/>
      <c r="AK82" s="41"/>
      <c r="AL82" s="52"/>
      <c r="AM82" s="45"/>
      <c r="AN82" s="51"/>
      <c r="AO82" s="51"/>
      <c r="AP82" s="41"/>
      <c r="AQ82" s="52"/>
      <c r="AR82" s="45"/>
      <c r="AS82" s="51"/>
      <c r="AT82" s="51"/>
      <c r="AU82" s="41"/>
      <c r="AV82" s="52"/>
      <c r="AW82" s="45"/>
      <c r="AX82" s="51"/>
      <c r="AY82" s="51"/>
      <c r="AZ82" s="41"/>
      <c r="BA82" s="52"/>
      <c r="BB82" s="45"/>
      <c r="BC82" s="51"/>
      <c r="BD82" s="51"/>
      <c r="BE82" s="41"/>
      <c r="BF82" s="52"/>
      <c r="BG82" s="45"/>
      <c r="BH82" s="51"/>
      <c r="BI82" s="51"/>
      <c r="BJ82" s="41"/>
      <c r="BK82" s="52"/>
      <c r="BL82" s="45"/>
      <c r="BM82" s="51"/>
      <c r="BN82" s="51"/>
      <c r="BO82" s="41"/>
      <c r="BP82" s="52"/>
      <c r="BQ82" s="45"/>
      <c r="BR82" s="51"/>
      <c r="BS82" s="51"/>
      <c r="BT82" s="41"/>
      <c r="BU82" s="52"/>
      <c r="BV82" s="45"/>
      <c r="BW82" s="51"/>
      <c r="BX82" s="450"/>
      <c r="BY82" s="450"/>
      <c r="BZ82" s="55">
        <f t="shared" si="0"/>
        <v>1</v>
      </c>
      <c r="CA82" s="55">
        <f t="shared" si="1"/>
        <v>0</v>
      </c>
      <c r="CB82" s="10"/>
      <c r="CC82" s="10"/>
      <c r="CD82" s="11"/>
      <c r="CE82" s="11"/>
      <c r="CF82" s="11"/>
      <c r="CG82" s="11"/>
      <c r="CH82" s="11"/>
      <c r="CI82" s="11"/>
      <c r="CJ82" s="11"/>
      <c r="CK82" s="11"/>
      <c r="CL82" s="11"/>
      <c r="CM82" s="11"/>
      <c r="CN82" s="11"/>
      <c r="CO82" s="11"/>
      <c r="CP82" s="11"/>
      <c r="CQ82" s="11"/>
    </row>
    <row r="83" spans="1:95" ht="54.75" customHeight="1" x14ac:dyDescent="0.3">
      <c r="A83" s="4"/>
      <c r="B83" s="450"/>
      <c r="C83" s="450"/>
      <c r="D83" s="450"/>
      <c r="E83" s="451"/>
      <c r="F83" s="310" t="s">
        <v>856</v>
      </c>
      <c r="G83" s="44">
        <v>75</v>
      </c>
      <c r="H83" s="44" t="s">
        <v>167</v>
      </c>
      <c r="I83" s="48" t="s">
        <v>857</v>
      </c>
      <c r="J83" s="45" t="s">
        <v>858</v>
      </c>
      <c r="K83" s="45" t="s">
        <v>30</v>
      </c>
      <c r="L83" s="46">
        <v>45626</v>
      </c>
      <c r="M83" s="45" t="s">
        <v>845</v>
      </c>
      <c r="N83" s="48">
        <v>0</v>
      </c>
      <c r="O83" s="48">
        <v>0</v>
      </c>
      <c r="P83" s="60">
        <v>45631</v>
      </c>
      <c r="Q83" s="49">
        <v>1</v>
      </c>
      <c r="R83" s="49">
        <v>1</v>
      </c>
      <c r="S83" s="44" t="s">
        <v>859</v>
      </c>
      <c r="T83" s="50" t="s">
        <v>174</v>
      </c>
      <c r="U83" s="51"/>
      <c r="V83" s="41"/>
      <c r="W83" s="52"/>
      <c r="X83" s="45"/>
      <c r="Y83" s="51"/>
      <c r="Z83" s="51"/>
      <c r="AA83" s="41"/>
      <c r="AB83" s="52"/>
      <c r="AC83" s="45"/>
      <c r="AD83" s="51"/>
      <c r="AE83" s="51"/>
      <c r="AF83" s="41"/>
      <c r="AG83" s="52"/>
      <c r="AH83" s="45"/>
      <c r="AI83" s="51"/>
      <c r="AJ83" s="51"/>
      <c r="AK83" s="41"/>
      <c r="AL83" s="52"/>
      <c r="AM83" s="45"/>
      <c r="AN83" s="51"/>
      <c r="AO83" s="51"/>
      <c r="AP83" s="41"/>
      <c r="AQ83" s="52"/>
      <c r="AR83" s="45"/>
      <c r="AS83" s="51"/>
      <c r="AT83" s="51"/>
      <c r="AU83" s="41"/>
      <c r="AV83" s="52"/>
      <c r="AW83" s="45"/>
      <c r="AX83" s="51"/>
      <c r="AY83" s="51"/>
      <c r="AZ83" s="41"/>
      <c r="BA83" s="52"/>
      <c r="BB83" s="45"/>
      <c r="BC83" s="51"/>
      <c r="BD83" s="51"/>
      <c r="BE83" s="41"/>
      <c r="BF83" s="52"/>
      <c r="BG83" s="45"/>
      <c r="BH83" s="51"/>
      <c r="BI83" s="51"/>
      <c r="BJ83" s="41"/>
      <c r="BK83" s="52"/>
      <c r="BL83" s="45"/>
      <c r="BM83" s="51"/>
      <c r="BN83" s="51"/>
      <c r="BO83" s="41"/>
      <c r="BP83" s="52"/>
      <c r="BQ83" s="45"/>
      <c r="BR83" s="51"/>
      <c r="BS83" s="51"/>
      <c r="BT83" s="41"/>
      <c r="BU83" s="52"/>
      <c r="BV83" s="45"/>
      <c r="BW83" s="51"/>
      <c r="BX83" s="450"/>
      <c r="BY83" s="450"/>
      <c r="BZ83" s="55">
        <f t="shared" si="0"/>
        <v>1</v>
      </c>
      <c r="CA83" s="55">
        <f t="shared" si="1"/>
        <v>0</v>
      </c>
      <c r="CB83" s="10"/>
      <c r="CC83" s="10"/>
      <c r="CD83" s="11"/>
      <c r="CE83" s="11"/>
      <c r="CF83" s="11"/>
      <c r="CG83" s="11"/>
      <c r="CH83" s="11"/>
      <c r="CI83" s="11"/>
      <c r="CJ83" s="11"/>
      <c r="CK83" s="11"/>
      <c r="CL83" s="11"/>
      <c r="CM83" s="11"/>
      <c r="CN83" s="11"/>
      <c r="CO83" s="11"/>
      <c r="CP83" s="11"/>
      <c r="CQ83" s="11"/>
    </row>
    <row r="84" spans="1:95" ht="42" customHeight="1" x14ac:dyDescent="0.3">
      <c r="A84" s="4"/>
      <c r="B84" s="450"/>
      <c r="C84" s="450"/>
      <c r="D84" s="450"/>
      <c r="E84" s="484" t="s">
        <v>860</v>
      </c>
      <c r="F84" s="310" t="s">
        <v>861</v>
      </c>
      <c r="G84" s="44">
        <v>76</v>
      </c>
      <c r="H84" s="44" t="s">
        <v>167</v>
      </c>
      <c r="I84" s="44" t="s">
        <v>862</v>
      </c>
      <c r="J84" s="45" t="s">
        <v>863</v>
      </c>
      <c r="K84" s="45" t="s">
        <v>30</v>
      </c>
      <c r="L84" s="46">
        <v>45626</v>
      </c>
      <c r="M84" s="45" t="s">
        <v>864</v>
      </c>
      <c r="N84" s="48">
        <v>0</v>
      </c>
      <c r="O84" s="48">
        <v>0</v>
      </c>
      <c r="P84" s="60">
        <v>45631</v>
      </c>
      <c r="Q84" s="49">
        <v>1</v>
      </c>
      <c r="R84" s="49">
        <v>1</v>
      </c>
      <c r="S84" s="44" t="s">
        <v>865</v>
      </c>
      <c r="T84" s="50" t="s">
        <v>174</v>
      </c>
      <c r="U84" s="51"/>
      <c r="V84" s="41"/>
      <c r="W84" s="52"/>
      <c r="X84" s="45"/>
      <c r="Y84" s="51"/>
      <c r="Z84" s="51"/>
      <c r="AA84" s="41"/>
      <c r="AB84" s="52"/>
      <c r="AC84" s="45"/>
      <c r="AD84" s="51"/>
      <c r="AE84" s="51"/>
      <c r="AF84" s="41"/>
      <c r="AG84" s="52"/>
      <c r="AH84" s="45"/>
      <c r="AI84" s="51"/>
      <c r="AJ84" s="51"/>
      <c r="AK84" s="41"/>
      <c r="AL84" s="52"/>
      <c r="AM84" s="45"/>
      <c r="AN84" s="51"/>
      <c r="AO84" s="51"/>
      <c r="AP84" s="41"/>
      <c r="AQ84" s="52"/>
      <c r="AR84" s="45"/>
      <c r="AS84" s="51"/>
      <c r="AT84" s="51"/>
      <c r="AU84" s="41"/>
      <c r="AV84" s="52"/>
      <c r="AW84" s="45"/>
      <c r="AX84" s="51"/>
      <c r="AY84" s="51"/>
      <c r="AZ84" s="41"/>
      <c r="BA84" s="52"/>
      <c r="BB84" s="45"/>
      <c r="BC84" s="51"/>
      <c r="BD84" s="51"/>
      <c r="BE84" s="41"/>
      <c r="BF84" s="52"/>
      <c r="BG84" s="45"/>
      <c r="BH84" s="51"/>
      <c r="BI84" s="51"/>
      <c r="BJ84" s="41"/>
      <c r="BK84" s="52"/>
      <c r="BL84" s="45"/>
      <c r="BM84" s="51"/>
      <c r="BN84" s="51"/>
      <c r="BO84" s="41"/>
      <c r="BP84" s="52"/>
      <c r="BQ84" s="45"/>
      <c r="BR84" s="51"/>
      <c r="BS84" s="51"/>
      <c r="BT84" s="41"/>
      <c r="BU84" s="52"/>
      <c r="BV84" s="45"/>
      <c r="BW84" s="51"/>
      <c r="BX84" s="450"/>
      <c r="BY84" s="450"/>
      <c r="BZ84" s="55">
        <f t="shared" si="0"/>
        <v>1</v>
      </c>
      <c r="CA84" s="55">
        <f t="shared" si="1"/>
        <v>0</v>
      </c>
      <c r="CB84" s="10"/>
      <c r="CC84" s="10"/>
      <c r="CD84" s="11"/>
      <c r="CE84" s="11"/>
      <c r="CF84" s="11"/>
      <c r="CG84" s="11"/>
      <c r="CH84" s="11"/>
      <c r="CI84" s="11"/>
      <c r="CJ84" s="11"/>
      <c r="CK84" s="11"/>
      <c r="CL84" s="11"/>
      <c r="CM84" s="11"/>
      <c r="CN84" s="11"/>
      <c r="CO84" s="11"/>
      <c r="CP84" s="11"/>
      <c r="CQ84" s="11"/>
    </row>
    <row r="85" spans="1:95" ht="42" customHeight="1" x14ac:dyDescent="0.3">
      <c r="A85" s="4"/>
      <c r="B85" s="450"/>
      <c r="C85" s="450"/>
      <c r="D85" s="450"/>
      <c r="E85" s="450"/>
      <c r="F85" s="310" t="s">
        <v>866</v>
      </c>
      <c r="G85" s="44">
        <v>77</v>
      </c>
      <c r="H85" s="44" t="s">
        <v>167</v>
      </c>
      <c r="I85" s="48" t="s">
        <v>867</v>
      </c>
      <c r="J85" s="45" t="s">
        <v>868</v>
      </c>
      <c r="K85" s="45" t="s">
        <v>30</v>
      </c>
      <c r="L85" s="46">
        <v>45626</v>
      </c>
      <c r="M85" s="45" t="s">
        <v>864</v>
      </c>
      <c r="N85" s="48">
        <v>0</v>
      </c>
      <c r="O85" s="48">
        <v>0</v>
      </c>
      <c r="P85" s="60">
        <v>45631</v>
      </c>
      <c r="Q85" s="49">
        <v>1</v>
      </c>
      <c r="R85" s="49">
        <v>1</v>
      </c>
      <c r="S85" s="44" t="s">
        <v>869</v>
      </c>
      <c r="T85" s="50" t="s">
        <v>174</v>
      </c>
      <c r="U85" s="51"/>
      <c r="V85" s="41"/>
      <c r="W85" s="52"/>
      <c r="X85" s="45"/>
      <c r="Y85" s="51"/>
      <c r="Z85" s="51"/>
      <c r="AA85" s="41"/>
      <c r="AB85" s="52"/>
      <c r="AC85" s="45"/>
      <c r="AD85" s="51"/>
      <c r="AE85" s="51"/>
      <c r="AF85" s="41"/>
      <c r="AG85" s="52"/>
      <c r="AH85" s="45"/>
      <c r="AI85" s="51"/>
      <c r="AJ85" s="51"/>
      <c r="AK85" s="41"/>
      <c r="AL85" s="52"/>
      <c r="AM85" s="45"/>
      <c r="AN85" s="51"/>
      <c r="AO85" s="51"/>
      <c r="AP85" s="41"/>
      <c r="AQ85" s="52"/>
      <c r="AR85" s="45"/>
      <c r="AS85" s="51"/>
      <c r="AT85" s="51"/>
      <c r="AU85" s="41"/>
      <c r="AV85" s="52"/>
      <c r="AW85" s="45"/>
      <c r="AX85" s="51"/>
      <c r="AY85" s="51"/>
      <c r="AZ85" s="41"/>
      <c r="BA85" s="52"/>
      <c r="BB85" s="45"/>
      <c r="BC85" s="51"/>
      <c r="BD85" s="51"/>
      <c r="BE85" s="41"/>
      <c r="BF85" s="52"/>
      <c r="BG85" s="45"/>
      <c r="BH85" s="51"/>
      <c r="BI85" s="51"/>
      <c r="BJ85" s="41"/>
      <c r="BK85" s="52"/>
      <c r="BL85" s="45"/>
      <c r="BM85" s="51"/>
      <c r="BN85" s="51"/>
      <c r="BO85" s="41"/>
      <c r="BP85" s="52"/>
      <c r="BQ85" s="45"/>
      <c r="BR85" s="51"/>
      <c r="BS85" s="51"/>
      <c r="BT85" s="41"/>
      <c r="BU85" s="52"/>
      <c r="BV85" s="45"/>
      <c r="BW85" s="51"/>
      <c r="BX85" s="450"/>
      <c r="BY85" s="450"/>
      <c r="BZ85" s="55">
        <f t="shared" si="0"/>
        <v>1</v>
      </c>
      <c r="CA85" s="55">
        <f t="shared" si="1"/>
        <v>0</v>
      </c>
      <c r="CB85" s="10"/>
      <c r="CC85" s="10"/>
      <c r="CD85" s="11"/>
      <c r="CE85" s="11"/>
      <c r="CF85" s="11"/>
      <c r="CG85" s="11"/>
      <c r="CH85" s="11"/>
      <c r="CI85" s="11"/>
      <c r="CJ85" s="11"/>
      <c r="CK85" s="11"/>
      <c r="CL85" s="11"/>
      <c r="CM85" s="11"/>
      <c r="CN85" s="11"/>
      <c r="CO85" s="11"/>
      <c r="CP85" s="11"/>
      <c r="CQ85" s="11"/>
    </row>
    <row r="86" spans="1:95" ht="42" customHeight="1" x14ac:dyDescent="0.3">
      <c r="A86" s="4"/>
      <c r="B86" s="450"/>
      <c r="C86" s="450"/>
      <c r="D86" s="450"/>
      <c r="E86" s="450"/>
      <c r="F86" s="310" t="s">
        <v>870</v>
      </c>
      <c r="G86" s="44">
        <v>78</v>
      </c>
      <c r="H86" s="44" t="s">
        <v>167</v>
      </c>
      <c r="I86" s="44" t="s">
        <v>871</v>
      </c>
      <c r="J86" s="45" t="s">
        <v>872</v>
      </c>
      <c r="K86" s="45" t="s">
        <v>49</v>
      </c>
      <c r="L86" s="46">
        <v>45626</v>
      </c>
      <c r="M86" s="45" t="s">
        <v>873</v>
      </c>
      <c r="N86" s="48">
        <v>0</v>
      </c>
      <c r="O86" s="48">
        <v>0</v>
      </c>
      <c r="P86" s="60">
        <v>45631</v>
      </c>
      <c r="Q86" s="49">
        <v>1</v>
      </c>
      <c r="R86" s="49">
        <v>1</v>
      </c>
      <c r="S86" s="44" t="s">
        <v>874</v>
      </c>
      <c r="T86" s="50" t="s">
        <v>174</v>
      </c>
      <c r="U86" s="51"/>
      <c r="V86" s="41"/>
      <c r="W86" s="52"/>
      <c r="X86" s="45"/>
      <c r="Y86" s="51"/>
      <c r="Z86" s="51"/>
      <c r="AA86" s="41"/>
      <c r="AB86" s="52"/>
      <c r="AC86" s="45"/>
      <c r="AD86" s="51"/>
      <c r="AE86" s="51"/>
      <c r="AF86" s="41"/>
      <c r="AG86" s="52"/>
      <c r="AH86" s="45"/>
      <c r="AI86" s="51"/>
      <c r="AJ86" s="51"/>
      <c r="AK86" s="41"/>
      <c r="AL86" s="52"/>
      <c r="AM86" s="45"/>
      <c r="AN86" s="51"/>
      <c r="AO86" s="51"/>
      <c r="AP86" s="41"/>
      <c r="AQ86" s="52"/>
      <c r="AR86" s="45"/>
      <c r="AS86" s="51"/>
      <c r="AT86" s="51"/>
      <c r="AU86" s="41"/>
      <c r="AV86" s="52"/>
      <c r="AW86" s="45"/>
      <c r="AX86" s="51"/>
      <c r="AY86" s="51"/>
      <c r="AZ86" s="41"/>
      <c r="BA86" s="52"/>
      <c r="BB86" s="45"/>
      <c r="BC86" s="51"/>
      <c r="BD86" s="51"/>
      <c r="BE86" s="41"/>
      <c r="BF86" s="52"/>
      <c r="BG86" s="45"/>
      <c r="BH86" s="51"/>
      <c r="BI86" s="51"/>
      <c r="BJ86" s="41"/>
      <c r="BK86" s="52"/>
      <c r="BL86" s="45"/>
      <c r="BM86" s="51"/>
      <c r="BN86" s="51"/>
      <c r="BO86" s="41"/>
      <c r="BP86" s="52"/>
      <c r="BQ86" s="45"/>
      <c r="BR86" s="51"/>
      <c r="BS86" s="51"/>
      <c r="BT86" s="41"/>
      <c r="BU86" s="52"/>
      <c r="BV86" s="45"/>
      <c r="BW86" s="51"/>
      <c r="BX86" s="450"/>
      <c r="BY86" s="450"/>
      <c r="BZ86" s="55">
        <f t="shared" si="0"/>
        <v>1</v>
      </c>
      <c r="CA86" s="55">
        <f t="shared" si="1"/>
        <v>0</v>
      </c>
      <c r="CB86" s="10"/>
      <c r="CC86" s="10"/>
      <c r="CD86" s="11"/>
      <c r="CE86" s="11"/>
      <c r="CF86" s="11"/>
      <c r="CG86" s="11"/>
      <c r="CH86" s="11"/>
      <c r="CI86" s="11"/>
      <c r="CJ86" s="11"/>
      <c r="CK86" s="11"/>
      <c r="CL86" s="11"/>
      <c r="CM86" s="11"/>
      <c r="CN86" s="11"/>
      <c r="CO86" s="11"/>
      <c r="CP86" s="11"/>
      <c r="CQ86" s="11"/>
    </row>
    <row r="87" spans="1:95" ht="42" customHeight="1" x14ac:dyDescent="0.3">
      <c r="A87" s="4"/>
      <c r="B87" s="450"/>
      <c r="C87" s="450"/>
      <c r="D87" s="450"/>
      <c r="E87" s="451"/>
      <c r="F87" s="310" t="s">
        <v>875</v>
      </c>
      <c r="G87" s="44">
        <v>79</v>
      </c>
      <c r="H87" s="44" t="s">
        <v>167</v>
      </c>
      <c r="I87" s="48" t="s">
        <v>876</v>
      </c>
      <c r="J87" s="45" t="s">
        <v>877</v>
      </c>
      <c r="K87" s="45" t="s">
        <v>28</v>
      </c>
      <c r="L87" s="46">
        <v>45626</v>
      </c>
      <c r="M87" s="45" t="s">
        <v>274</v>
      </c>
      <c r="N87" s="48">
        <v>0</v>
      </c>
      <c r="O87" s="48">
        <v>0</v>
      </c>
      <c r="P87" s="60">
        <v>45631</v>
      </c>
      <c r="Q87" s="49">
        <v>1</v>
      </c>
      <c r="R87" s="49">
        <v>1</v>
      </c>
      <c r="S87" s="44" t="s">
        <v>878</v>
      </c>
      <c r="T87" s="50" t="s">
        <v>174</v>
      </c>
      <c r="U87" s="51"/>
      <c r="V87" s="41"/>
      <c r="W87" s="52"/>
      <c r="X87" s="45"/>
      <c r="Y87" s="51"/>
      <c r="Z87" s="51"/>
      <c r="AA87" s="41"/>
      <c r="AB87" s="52"/>
      <c r="AC87" s="45"/>
      <c r="AD87" s="51"/>
      <c r="AE87" s="51"/>
      <c r="AF87" s="41"/>
      <c r="AG87" s="52"/>
      <c r="AH87" s="45"/>
      <c r="AI87" s="51"/>
      <c r="AJ87" s="51"/>
      <c r="AK87" s="41"/>
      <c r="AL87" s="52"/>
      <c r="AM87" s="45"/>
      <c r="AN87" s="51"/>
      <c r="AO87" s="51"/>
      <c r="AP87" s="41"/>
      <c r="AQ87" s="52"/>
      <c r="AR87" s="45"/>
      <c r="AS87" s="51"/>
      <c r="AT87" s="51"/>
      <c r="AU87" s="41"/>
      <c r="AV87" s="52"/>
      <c r="AW87" s="45"/>
      <c r="AX87" s="51"/>
      <c r="AY87" s="51"/>
      <c r="AZ87" s="41"/>
      <c r="BA87" s="52"/>
      <c r="BB87" s="45"/>
      <c r="BC87" s="51"/>
      <c r="BD87" s="51"/>
      <c r="BE87" s="41"/>
      <c r="BF87" s="52"/>
      <c r="BG87" s="45"/>
      <c r="BH87" s="51"/>
      <c r="BI87" s="51"/>
      <c r="BJ87" s="41"/>
      <c r="BK87" s="52"/>
      <c r="BL87" s="45"/>
      <c r="BM87" s="51"/>
      <c r="BN87" s="51"/>
      <c r="BO87" s="41"/>
      <c r="BP87" s="52"/>
      <c r="BQ87" s="45"/>
      <c r="BR87" s="51"/>
      <c r="BS87" s="51"/>
      <c r="BT87" s="41"/>
      <c r="BU87" s="52"/>
      <c r="BV87" s="45"/>
      <c r="BW87" s="51"/>
      <c r="BX87" s="450"/>
      <c r="BY87" s="450"/>
      <c r="BZ87" s="55">
        <f t="shared" si="0"/>
        <v>1</v>
      </c>
      <c r="CA87" s="55">
        <f t="shared" si="1"/>
        <v>0</v>
      </c>
      <c r="CB87" s="10"/>
      <c r="CC87" s="10"/>
      <c r="CD87" s="11"/>
      <c r="CE87" s="11"/>
      <c r="CF87" s="11"/>
      <c r="CG87" s="11"/>
      <c r="CH87" s="11"/>
      <c r="CI87" s="11"/>
      <c r="CJ87" s="11"/>
      <c r="CK87" s="11"/>
      <c r="CL87" s="11"/>
      <c r="CM87" s="11"/>
      <c r="CN87" s="11"/>
      <c r="CO87" s="11"/>
      <c r="CP87" s="11"/>
      <c r="CQ87" s="11"/>
    </row>
    <row r="88" spans="1:95" ht="44.25" customHeight="1" x14ac:dyDescent="0.3">
      <c r="A88" s="4"/>
      <c r="B88" s="450"/>
      <c r="C88" s="450"/>
      <c r="D88" s="450"/>
      <c r="E88" s="484" t="s">
        <v>879</v>
      </c>
      <c r="F88" s="310" t="s">
        <v>880</v>
      </c>
      <c r="G88" s="44">
        <v>80</v>
      </c>
      <c r="H88" s="44" t="s">
        <v>167</v>
      </c>
      <c r="I88" s="44" t="s">
        <v>881</v>
      </c>
      <c r="J88" s="45" t="s">
        <v>882</v>
      </c>
      <c r="K88" s="45" t="s">
        <v>30</v>
      </c>
      <c r="L88" s="46">
        <v>45626</v>
      </c>
      <c r="M88" s="45" t="s">
        <v>274</v>
      </c>
      <c r="N88" s="48">
        <v>0</v>
      </c>
      <c r="O88" s="48">
        <v>0</v>
      </c>
      <c r="P88" s="60">
        <v>45631</v>
      </c>
      <c r="Q88" s="49">
        <v>1</v>
      </c>
      <c r="R88" s="49">
        <v>1</v>
      </c>
      <c r="S88" s="44" t="s">
        <v>883</v>
      </c>
      <c r="T88" s="50" t="s">
        <v>174</v>
      </c>
      <c r="U88" s="51"/>
      <c r="V88" s="41"/>
      <c r="W88" s="52"/>
      <c r="X88" s="45"/>
      <c r="Y88" s="51"/>
      <c r="Z88" s="51"/>
      <c r="AA88" s="41"/>
      <c r="AB88" s="52"/>
      <c r="AC88" s="45"/>
      <c r="AD88" s="51"/>
      <c r="AE88" s="51"/>
      <c r="AF88" s="41"/>
      <c r="AG88" s="52"/>
      <c r="AH88" s="45"/>
      <c r="AI88" s="51"/>
      <c r="AJ88" s="51"/>
      <c r="AK88" s="41"/>
      <c r="AL88" s="52"/>
      <c r="AM88" s="45"/>
      <c r="AN88" s="51"/>
      <c r="AO88" s="51"/>
      <c r="AP88" s="41"/>
      <c r="AQ88" s="52"/>
      <c r="AR88" s="45"/>
      <c r="AS88" s="51"/>
      <c r="AT88" s="51"/>
      <c r="AU88" s="41"/>
      <c r="AV88" s="52"/>
      <c r="AW88" s="45"/>
      <c r="AX88" s="51"/>
      <c r="AY88" s="51"/>
      <c r="AZ88" s="41"/>
      <c r="BA88" s="52"/>
      <c r="BB88" s="45"/>
      <c r="BC88" s="51"/>
      <c r="BD88" s="51"/>
      <c r="BE88" s="41"/>
      <c r="BF88" s="52"/>
      <c r="BG88" s="45"/>
      <c r="BH88" s="51"/>
      <c r="BI88" s="51"/>
      <c r="BJ88" s="41"/>
      <c r="BK88" s="52"/>
      <c r="BL88" s="45"/>
      <c r="BM88" s="51"/>
      <c r="BN88" s="51"/>
      <c r="BO88" s="41"/>
      <c r="BP88" s="52"/>
      <c r="BQ88" s="45"/>
      <c r="BR88" s="51"/>
      <c r="BS88" s="51"/>
      <c r="BT88" s="41"/>
      <c r="BU88" s="52"/>
      <c r="BV88" s="45"/>
      <c r="BW88" s="51"/>
      <c r="BX88" s="450"/>
      <c r="BY88" s="450"/>
      <c r="BZ88" s="55">
        <f t="shared" si="0"/>
        <v>1</v>
      </c>
      <c r="CA88" s="55">
        <f t="shared" si="1"/>
        <v>0</v>
      </c>
      <c r="CB88" s="10"/>
      <c r="CC88" s="10"/>
      <c r="CD88" s="11"/>
      <c r="CE88" s="11"/>
      <c r="CF88" s="11"/>
      <c r="CG88" s="11"/>
      <c r="CH88" s="11"/>
      <c r="CI88" s="11"/>
      <c r="CJ88" s="11"/>
      <c r="CK88" s="11"/>
      <c r="CL88" s="11"/>
      <c r="CM88" s="11"/>
      <c r="CN88" s="11"/>
      <c r="CO88" s="11"/>
      <c r="CP88" s="11"/>
      <c r="CQ88" s="11"/>
    </row>
    <row r="89" spans="1:95" ht="77.25" customHeight="1" x14ac:dyDescent="0.3">
      <c r="A89" s="4"/>
      <c r="B89" s="450"/>
      <c r="C89" s="450"/>
      <c r="D89" s="450"/>
      <c r="E89" s="450"/>
      <c r="F89" s="310" t="s">
        <v>884</v>
      </c>
      <c r="G89" s="44">
        <v>81</v>
      </c>
      <c r="H89" s="44" t="s">
        <v>167</v>
      </c>
      <c r="I89" s="310" t="s">
        <v>885</v>
      </c>
      <c r="J89" s="45" t="s">
        <v>886</v>
      </c>
      <c r="K89" s="45" t="s">
        <v>30</v>
      </c>
      <c r="L89" s="46">
        <v>45626</v>
      </c>
      <c r="M89" s="45" t="s">
        <v>274</v>
      </c>
      <c r="N89" s="48">
        <v>0</v>
      </c>
      <c r="O89" s="48">
        <v>0</v>
      </c>
      <c r="P89" s="60">
        <v>45631</v>
      </c>
      <c r="Q89" s="49">
        <v>1</v>
      </c>
      <c r="R89" s="49">
        <v>1</v>
      </c>
      <c r="S89" s="44" t="s">
        <v>887</v>
      </c>
      <c r="T89" s="50" t="s">
        <v>174</v>
      </c>
      <c r="U89" s="51"/>
      <c r="V89" s="41"/>
      <c r="W89" s="52"/>
      <c r="X89" s="45"/>
      <c r="Y89" s="51"/>
      <c r="Z89" s="51"/>
      <c r="AA89" s="41"/>
      <c r="AB89" s="52"/>
      <c r="AC89" s="45"/>
      <c r="AD89" s="51"/>
      <c r="AE89" s="51"/>
      <c r="AF89" s="41"/>
      <c r="AG89" s="52"/>
      <c r="AH89" s="45"/>
      <c r="AI89" s="51"/>
      <c r="AJ89" s="51"/>
      <c r="AK89" s="41"/>
      <c r="AL89" s="52"/>
      <c r="AM89" s="45"/>
      <c r="AN89" s="51"/>
      <c r="AO89" s="51"/>
      <c r="AP89" s="41"/>
      <c r="AQ89" s="52"/>
      <c r="AR89" s="45"/>
      <c r="AS89" s="51"/>
      <c r="AT89" s="51"/>
      <c r="AU89" s="41"/>
      <c r="AV89" s="52"/>
      <c r="AW89" s="45"/>
      <c r="AX89" s="51"/>
      <c r="AY89" s="51"/>
      <c r="AZ89" s="41"/>
      <c r="BA89" s="52"/>
      <c r="BB89" s="45"/>
      <c r="BC89" s="51"/>
      <c r="BD89" s="51"/>
      <c r="BE89" s="41"/>
      <c r="BF89" s="52"/>
      <c r="BG89" s="45"/>
      <c r="BH89" s="51"/>
      <c r="BI89" s="51"/>
      <c r="BJ89" s="41"/>
      <c r="BK89" s="52"/>
      <c r="BL89" s="45"/>
      <c r="BM89" s="51"/>
      <c r="BN89" s="51"/>
      <c r="BO89" s="41"/>
      <c r="BP89" s="52"/>
      <c r="BQ89" s="45"/>
      <c r="BR89" s="51"/>
      <c r="BS89" s="51"/>
      <c r="BT89" s="41"/>
      <c r="BU89" s="52"/>
      <c r="BV89" s="45"/>
      <c r="BW89" s="51"/>
      <c r="BX89" s="450"/>
      <c r="BY89" s="450"/>
      <c r="BZ89" s="55">
        <f t="shared" si="0"/>
        <v>1</v>
      </c>
      <c r="CA89" s="55">
        <f t="shared" si="1"/>
        <v>0</v>
      </c>
      <c r="CB89" s="10"/>
      <c r="CC89" s="10"/>
      <c r="CD89" s="11"/>
      <c r="CE89" s="11"/>
      <c r="CF89" s="11"/>
      <c r="CG89" s="11"/>
      <c r="CH89" s="11"/>
      <c r="CI89" s="11"/>
      <c r="CJ89" s="11"/>
      <c r="CK89" s="11"/>
      <c r="CL89" s="11"/>
      <c r="CM89" s="11"/>
      <c r="CN89" s="11"/>
      <c r="CO89" s="11"/>
      <c r="CP89" s="11"/>
      <c r="CQ89" s="11"/>
    </row>
    <row r="90" spans="1:95" ht="44.25" customHeight="1" x14ac:dyDescent="0.3">
      <c r="A90" s="4"/>
      <c r="B90" s="450"/>
      <c r="C90" s="450"/>
      <c r="D90" s="450"/>
      <c r="E90" s="451"/>
      <c r="F90" s="310" t="s">
        <v>888</v>
      </c>
      <c r="G90" s="44">
        <v>82</v>
      </c>
      <c r="H90" s="44" t="s">
        <v>236</v>
      </c>
      <c r="I90" s="44" t="s">
        <v>889</v>
      </c>
      <c r="J90" s="45" t="s">
        <v>890</v>
      </c>
      <c r="K90" s="45" t="s">
        <v>48</v>
      </c>
      <c r="L90" s="46">
        <v>45626</v>
      </c>
      <c r="M90" s="45" t="s">
        <v>274</v>
      </c>
      <c r="N90" s="48">
        <v>0</v>
      </c>
      <c r="O90" s="48">
        <v>0</v>
      </c>
      <c r="P90" s="60">
        <v>45631</v>
      </c>
      <c r="Q90" s="49">
        <v>1</v>
      </c>
      <c r="R90" s="49">
        <v>1</v>
      </c>
      <c r="S90" s="44" t="s">
        <v>891</v>
      </c>
      <c r="T90" s="50" t="s">
        <v>174</v>
      </c>
      <c r="U90" s="51"/>
      <c r="V90" s="41"/>
      <c r="W90" s="52"/>
      <c r="X90" s="45"/>
      <c r="Y90" s="51"/>
      <c r="Z90" s="51"/>
      <c r="AA90" s="41"/>
      <c r="AB90" s="52"/>
      <c r="AC90" s="45"/>
      <c r="AD90" s="51"/>
      <c r="AE90" s="51"/>
      <c r="AF90" s="41"/>
      <c r="AG90" s="52"/>
      <c r="AH90" s="45"/>
      <c r="AI90" s="51"/>
      <c r="AJ90" s="51"/>
      <c r="AK90" s="41"/>
      <c r="AL90" s="52"/>
      <c r="AM90" s="45"/>
      <c r="AN90" s="51"/>
      <c r="AO90" s="51"/>
      <c r="AP90" s="41"/>
      <c r="AQ90" s="52"/>
      <c r="AR90" s="45"/>
      <c r="AS90" s="51"/>
      <c r="AT90" s="51"/>
      <c r="AU90" s="41"/>
      <c r="AV90" s="52"/>
      <c r="AW90" s="45"/>
      <c r="AX90" s="51"/>
      <c r="AY90" s="51"/>
      <c r="AZ90" s="41"/>
      <c r="BA90" s="52"/>
      <c r="BB90" s="45"/>
      <c r="BC90" s="51"/>
      <c r="BD90" s="51"/>
      <c r="BE90" s="41"/>
      <c r="BF90" s="52"/>
      <c r="BG90" s="45"/>
      <c r="BH90" s="51"/>
      <c r="BI90" s="51"/>
      <c r="BJ90" s="41"/>
      <c r="BK90" s="52"/>
      <c r="BL90" s="45"/>
      <c r="BM90" s="51"/>
      <c r="BN90" s="51"/>
      <c r="BO90" s="41"/>
      <c r="BP90" s="52"/>
      <c r="BQ90" s="45"/>
      <c r="BR90" s="51"/>
      <c r="BS90" s="51"/>
      <c r="BT90" s="41"/>
      <c r="BU90" s="52"/>
      <c r="BV90" s="45"/>
      <c r="BW90" s="51"/>
      <c r="BX90" s="450"/>
      <c r="BY90" s="450"/>
      <c r="BZ90" s="55">
        <f t="shared" si="0"/>
        <v>1</v>
      </c>
      <c r="CA90" s="55">
        <f t="shared" si="1"/>
        <v>0</v>
      </c>
      <c r="CB90" s="10"/>
      <c r="CC90" s="10"/>
      <c r="CD90" s="11"/>
      <c r="CE90" s="11"/>
      <c r="CF90" s="11"/>
      <c r="CG90" s="11"/>
      <c r="CH90" s="11"/>
      <c r="CI90" s="11"/>
      <c r="CJ90" s="11"/>
      <c r="CK90" s="11"/>
      <c r="CL90" s="11"/>
      <c r="CM90" s="11"/>
      <c r="CN90" s="11"/>
      <c r="CO90" s="11"/>
      <c r="CP90" s="11"/>
      <c r="CQ90" s="11"/>
    </row>
    <row r="91" spans="1:95" ht="67.5" customHeight="1" x14ac:dyDescent="0.3">
      <c r="A91" s="4"/>
      <c r="B91" s="450"/>
      <c r="C91" s="450"/>
      <c r="D91" s="450"/>
      <c r="E91" s="484" t="s">
        <v>892</v>
      </c>
      <c r="F91" s="310" t="s">
        <v>893</v>
      </c>
      <c r="G91" s="44">
        <v>83</v>
      </c>
      <c r="H91" s="44" t="s">
        <v>236</v>
      </c>
      <c r="I91" s="48" t="s">
        <v>894</v>
      </c>
      <c r="J91" s="45" t="s">
        <v>895</v>
      </c>
      <c r="K91" s="45" t="s">
        <v>67</v>
      </c>
      <c r="L91" s="46">
        <v>45626</v>
      </c>
      <c r="M91" s="45" t="s">
        <v>896</v>
      </c>
      <c r="N91" s="48">
        <v>0</v>
      </c>
      <c r="O91" s="48"/>
      <c r="P91" s="60">
        <v>45631</v>
      </c>
      <c r="Q91" s="49">
        <v>1</v>
      </c>
      <c r="R91" s="49">
        <v>1</v>
      </c>
      <c r="S91" s="44" t="s">
        <v>897</v>
      </c>
      <c r="T91" s="50" t="s">
        <v>174</v>
      </c>
      <c r="U91" s="51"/>
      <c r="V91" s="41"/>
      <c r="W91" s="52"/>
      <c r="X91" s="45"/>
      <c r="Y91" s="51"/>
      <c r="Z91" s="51"/>
      <c r="AA91" s="41"/>
      <c r="AB91" s="52"/>
      <c r="AC91" s="45"/>
      <c r="AD91" s="51"/>
      <c r="AE91" s="51"/>
      <c r="AF91" s="41"/>
      <c r="AG91" s="52"/>
      <c r="AH91" s="45"/>
      <c r="AI91" s="51"/>
      <c r="AJ91" s="51"/>
      <c r="AK91" s="41"/>
      <c r="AL91" s="52"/>
      <c r="AM91" s="45"/>
      <c r="AN91" s="51"/>
      <c r="AO91" s="51"/>
      <c r="AP91" s="41"/>
      <c r="AQ91" s="52"/>
      <c r="AR91" s="45"/>
      <c r="AS91" s="51"/>
      <c r="AT91" s="51"/>
      <c r="AU91" s="41"/>
      <c r="AV91" s="52"/>
      <c r="AW91" s="45"/>
      <c r="AX91" s="51"/>
      <c r="AY91" s="51"/>
      <c r="AZ91" s="41"/>
      <c r="BA91" s="52"/>
      <c r="BB91" s="45"/>
      <c r="BC91" s="51"/>
      <c r="BD91" s="51"/>
      <c r="BE91" s="41"/>
      <c r="BF91" s="52"/>
      <c r="BG91" s="45"/>
      <c r="BH91" s="51"/>
      <c r="BI91" s="51"/>
      <c r="BJ91" s="41"/>
      <c r="BK91" s="52"/>
      <c r="BL91" s="45"/>
      <c r="BM91" s="51"/>
      <c r="BN91" s="51"/>
      <c r="BO91" s="41"/>
      <c r="BP91" s="52"/>
      <c r="BQ91" s="45"/>
      <c r="BR91" s="51"/>
      <c r="BS91" s="51"/>
      <c r="BT91" s="41"/>
      <c r="BU91" s="52"/>
      <c r="BV91" s="45"/>
      <c r="BW91" s="51"/>
      <c r="BX91" s="450"/>
      <c r="BY91" s="450"/>
      <c r="BZ91" s="55">
        <f t="shared" si="0"/>
        <v>1</v>
      </c>
      <c r="CA91" s="55">
        <f t="shared" si="1"/>
        <v>0</v>
      </c>
      <c r="CB91" s="10"/>
      <c r="CC91" s="10"/>
      <c r="CD91" s="11"/>
      <c r="CE91" s="11"/>
      <c r="CF91" s="11"/>
      <c r="CG91" s="11"/>
      <c r="CH91" s="11"/>
      <c r="CI91" s="11"/>
      <c r="CJ91" s="11"/>
      <c r="CK91" s="11"/>
      <c r="CL91" s="11"/>
      <c r="CM91" s="11"/>
      <c r="CN91" s="11"/>
      <c r="CO91" s="11"/>
      <c r="CP91" s="11"/>
      <c r="CQ91" s="11"/>
    </row>
    <row r="92" spans="1:95" ht="39" customHeight="1" x14ac:dyDescent="0.3">
      <c r="A92" s="4"/>
      <c r="B92" s="450"/>
      <c r="C92" s="450"/>
      <c r="D92" s="450"/>
      <c r="E92" s="450"/>
      <c r="F92" s="310" t="s">
        <v>898</v>
      </c>
      <c r="G92" s="44">
        <v>84</v>
      </c>
      <c r="H92" s="44" t="s">
        <v>236</v>
      </c>
      <c r="I92" s="44" t="s">
        <v>899</v>
      </c>
      <c r="J92" s="45" t="s">
        <v>900</v>
      </c>
      <c r="K92" s="42" t="s">
        <v>28</v>
      </c>
      <c r="L92" s="46">
        <v>45626</v>
      </c>
      <c r="M92" s="45" t="s">
        <v>901</v>
      </c>
      <c r="N92" s="48">
        <v>0</v>
      </c>
      <c r="O92" s="48">
        <v>100</v>
      </c>
      <c r="P92" s="60">
        <v>45631</v>
      </c>
      <c r="Q92" s="49">
        <v>1</v>
      </c>
      <c r="R92" s="49">
        <v>1</v>
      </c>
      <c r="S92" s="44" t="s">
        <v>902</v>
      </c>
      <c r="T92" s="50" t="s">
        <v>174</v>
      </c>
      <c r="U92" s="51"/>
      <c r="V92" s="41"/>
      <c r="W92" s="52"/>
      <c r="X92" s="45"/>
      <c r="Y92" s="51"/>
      <c r="Z92" s="51"/>
      <c r="AA92" s="41"/>
      <c r="AB92" s="52"/>
      <c r="AC92" s="45"/>
      <c r="AD92" s="51"/>
      <c r="AE92" s="51"/>
      <c r="AF92" s="41"/>
      <c r="AG92" s="52"/>
      <c r="AH92" s="45"/>
      <c r="AI92" s="51"/>
      <c r="AJ92" s="51"/>
      <c r="AK92" s="41"/>
      <c r="AL92" s="52"/>
      <c r="AM92" s="45"/>
      <c r="AN92" s="51"/>
      <c r="AO92" s="51"/>
      <c r="AP92" s="41"/>
      <c r="AQ92" s="52"/>
      <c r="AR92" s="45"/>
      <c r="AS92" s="51"/>
      <c r="AT92" s="51"/>
      <c r="AU92" s="41"/>
      <c r="AV92" s="52"/>
      <c r="AW92" s="45"/>
      <c r="AX92" s="51"/>
      <c r="AY92" s="51"/>
      <c r="AZ92" s="41"/>
      <c r="BA92" s="52"/>
      <c r="BB92" s="45"/>
      <c r="BC92" s="51"/>
      <c r="BD92" s="51"/>
      <c r="BE92" s="41"/>
      <c r="BF92" s="52"/>
      <c r="BG92" s="45"/>
      <c r="BH92" s="51"/>
      <c r="BI92" s="51"/>
      <c r="BJ92" s="41"/>
      <c r="BK92" s="52"/>
      <c r="BL92" s="45"/>
      <c r="BM92" s="51"/>
      <c r="BN92" s="51"/>
      <c r="BO92" s="41"/>
      <c r="BP92" s="52"/>
      <c r="BQ92" s="45"/>
      <c r="BR92" s="51"/>
      <c r="BS92" s="51"/>
      <c r="BT92" s="41"/>
      <c r="BU92" s="52"/>
      <c r="BV92" s="45"/>
      <c r="BW92" s="51"/>
      <c r="BX92" s="450"/>
      <c r="BY92" s="450"/>
      <c r="BZ92" s="55">
        <f t="shared" si="0"/>
        <v>1</v>
      </c>
      <c r="CA92" s="55">
        <f t="shared" si="1"/>
        <v>0</v>
      </c>
      <c r="CB92" s="10"/>
      <c r="CC92" s="10"/>
      <c r="CD92" s="11"/>
      <c r="CE92" s="11"/>
      <c r="CF92" s="11"/>
      <c r="CG92" s="11"/>
      <c r="CH92" s="11"/>
      <c r="CI92" s="11"/>
      <c r="CJ92" s="11"/>
      <c r="CK92" s="11"/>
      <c r="CL92" s="11"/>
      <c r="CM92" s="11"/>
      <c r="CN92" s="11"/>
      <c r="CO92" s="11"/>
      <c r="CP92" s="11"/>
      <c r="CQ92" s="11"/>
    </row>
    <row r="93" spans="1:95" ht="79.5" customHeight="1" x14ac:dyDescent="0.3">
      <c r="A93" s="4"/>
      <c r="B93" s="450"/>
      <c r="C93" s="450"/>
      <c r="D93" s="450"/>
      <c r="E93" s="450"/>
      <c r="F93" s="310" t="s">
        <v>903</v>
      </c>
      <c r="G93" s="44">
        <v>85</v>
      </c>
      <c r="H93" s="44" t="s">
        <v>167</v>
      </c>
      <c r="I93" s="44" t="s">
        <v>904</v>
      </c>
      <c r="J93" s="45" t="s">
        <v>905</v>
      </c>
      <c r="K93" s="42" t="s">
        <v>43</v>
      </c>
      <c r="L93" s="46">
        <v>45626</v>
      </c>
      <c r="M93" s="45" t="s">
        <v>906</v>
      </c>
      <c r="N93" s="48">
        <v>0</v>
      </c>
      <c r="O93" s="48">
        <v>100</v>
      </c>
      <c r="P93" s="60">
        <v>45631</v>
      </c>
      <c r="Q93" s="49">
        <v>1</v>
      </c>
      <c r="R93" s="49">
        <v>1</v>
      </c>
      <c r="S93" s="44" t="s">
        <v>907</v>
      </c>
      <c r="T93" s="50" t="s">
        <v>174</v>
      </c>
      <c r="U93" s="51"/>
      <c r="V93" s="41"/>
      <c r="W93" s="52"/>
      <c r="X93" s="45"/>
      <c r="Y93" s="51"/>
      <c r="Z93" s="51"/>
      <c r="AA93" s="41"/>
      <c r="AB93" s="52"/>
      <c r="AC93" s="45"/>
      <c r="AD93" s="51"/>
      <c r="AE93" s="51"/>
      <c r="AF93" s="41"/>
      <c r="AG93" s="52"/>
      <c r="AH93" s="45"/>
      <c r="AI93" s="51"/>
      <c r="AJ93" s="51"/>
      <c r="AK93" s="41"/>
      <c r="AL93" s="52"/>
      <c r="AM93" s="45"/>
      <c r="AN93" s="51"/>
      <c r="AO93" s="51"/>
      <c r="AP93" s="41"/>
      <c r="AQ93" s="52"/>
      <c r="AR93" s="45"/>
      <c r="AS93" s="51"/>
      <c r="AT93" s="51"/>
      <c r="AU93" s="41"/>
      <c r="AV93" s="52"/>
      <c r="AW93" s="45"/>
      <c r="AX93" s="51"/>
      <c r="AY93" s="51"/>
      <c r="AZ93" s="41"/>
      <c r="BA93" s="52"/>
      <c r="BB93" s="45"/>
      <c r="BC93" s="51"/>
      <c r="BD93" s="51"/>
      <c r="BE93" s="41"/>
      <c r="BF93" s="52"/>
      <c r="BG93" s="45"/>
      <c r="BH93" s="51"/>
      <c r="BI93" s="51"/>
      <c r="BJ93" s="41"/>
      <c r="BK93" s="52"/>
      <c r="BL93" s="45"/>
      <c r="BM93" s="51"/>
      <c r="BN93" s="51"/>
      <c r="BO93" s="41"/>
      <c r="BP93" s="52"/>
      <c r="BQ93" s="45"/>
      <c r="BR93" s="51"/>
      <c r="BS93" s="51"/>
      <c r="BT93" s="41"/>
      <c r="BU93" s="52"/>
      <c r="BV93" s="45"/>
      <c r="BW93" s="51"/>
      <c r="BX93" s="450"/>
      <c r="BY93" s="450"/>
      <c r="BZ93" s="55">
        <f t="shared" si="0"/>
        <v>1</v>
      </c>
      <c r="CA93" s="55">
        <f t="shared" si="1"/>
        <v>0</v>
      </c>
      <c r="CB93" s="10"/>
      <c r="CC93" s="10"/>
      <c r="CD93" s="11"/>
      <c r="CE93" s="11"/>
      <c r="CF93" s="11"/>
      <c r="CG93" s="11"/>
      <c r="CH93" s="11"/>
      <c r="CI93" s="11"/>
      <c r="CJ93" s="11"/>
      <c r="CK93" s="11"/>
      <c r="CL93" s="11"/>
      <c r="CM93" s="11"/>
      <c r="CN93" s="11"/>
      <c r="CO93" s="11"/>
      <c r="CP93" s="11"/>
      <c r="CQ93" s="11"/>
    </row>
    <row r="94" spans="1:95" ht="68.25" customHeight="1" x14ac:dyDescent="0.3">
      <c r="A94" s="4"/>
      <c r="B94" s="450"/>
      <c r="C94" s="450"/>
      <c r="D94" s="450"/>
      <c r="E94" s="450"/>
      <c r="F94" s="310" t="s">
        <v>908</v>
      </c>
      <c r="G94" s="44">
        <v>86</v>
      </c>
      <c r="H94" s="44" t="s">
        <v>167</v>
      </c>
      <c r="I94" s="44" t="s">
        <v>909</v>
      </c>
      <c r="J94" s="45" t="s">
        <v>910</v>
      </c>
      <c r="K94" s="42" t="s">
        <v>43</v>
      </c>
      <c r="L94" s="46">
        <v>45626</v>
      </c>
      <c r="M94" s="45" t="s">
        <v>906</v>
      </c>
      <c r="N94" s="48">
        <v>0</v>
      </c>
      <c r="O94" s="48">
        <v>100</v>
      </c>
      <c r="P94" s="60">
        <v>45631</v>
      </c>
      <c r="Q94" s="49">
        <v>1</v>
      </c>
      <c r="R94" s="49">
        <v>1</v>
      </c>
      <c r="S94" s="44" t="s">
        <v>911</v>
      </c>
      <c r="T94" s="50" t="s">
        <v>174</v>
      </c>
      <c r="U94" s="51"/>
      <c r="V94" s="41"/>
      <c r="W94" s="52"/>
      <c r="X94" s="45"/>
      <c r="Y94" s="51"/>
      <c r="Z94" s="51"/>
      <c r="AA94" s="41"/>
      <c r="AB94" s="52"/>
      <c r="AC94" s="45"/>
      <c r="AD94" s="51"/>
      <c r="AE94" s="51"/>
      <c r="AF94" s="41"/>
      <c r="AG94" s="52"/>
      <c r="AH94" s="45"/>
      <c r="AI94" s="51"/>
      <c r="AJ94" s="51"/>
      <c r="AK94" s="41"/>
      <c r="AL94" s="52"/>
      <c r="AM94" s="45"/>
      <c r="AN94" s="51"/>
      <c r="AO94" s="51"/>
      <c r="AP94" s="41"/>
      <c r="AQ94" s="52"/>
      <c r="AR94" s="45"/>
      <c r="AS94" s="51"/>
      <c r="AT94" s="51"/>
      <c r="AU94" s="41"/>
      <c r="AV94" s="52"/>
      <c r="AW94" s="45"/>
      <c r="AX94" s="51"/>
      <c r="AY94" s="51"/>
      <c r="AZ94" s="41"/>
      <c r="BA94" s="52"/>
      <c r="BB94" s="45"/>
      <c r="BC94" s="51"/>
      <c r="BD94" s="51"/>
      <c r="BE94" s="41"/>
      <c r="BF94" s="52"/>
      <c r="BG94" s="45"/>
      <c r="BH94" s="51"/>
      <c r="BI94" s="51"/>
      <c r="BJ94" s="41"/>
      <c r="BK94" s="52"/>
      <c r="BL94" s="45"/>
      <c r="BM94" s="51"/>
      <c r="BN94" s="51"/>
      <c r="BO94" s="41"/>
      <c r="BP94" s="52"/>
      <c r="BQ94" s="45"/>
      <c r="BR94" s="51"/>
      <c r="BS94" s="51"/>
      <c r="BT94" s="41"/>
      <c r="BU94" s="52"/>
      <c r="BV94" s="45"/>
      <c r="BW94" s="51"/>
      <c r="BX94" s="450"/>
      <c r="BY94" s="450"/>
      <c r="BZ94" s="55">
        <f t="shared" si="0"/>
        <v>1</v>
      </c>
      <c r="CA94" s="55">
        <f t="shared" si="1"/>
        <v>0</v>
      </c>
      <c r="CB94" s="10"/>
      <c r="CC94" s="10"/>
      <c r="CD94" s="11"/>
      <c r="CE94" s="11"/>
      <c r="CF94" s="11"/>
      <c r="CG94" s="11"/>
      <c r="CH94" s="11"/>
      <c r="CI94" s="11"/>
      <c r="CJ94" s="11"/>
      <c r="CK94" s="11"/>
      <c r="CL94" s="11"/>
      <c r="CM94" s="11"/>
      <c r="CN94" s="11"/>
      <c r="CO94" s="11"/>
      <c r="CP94" s="11"/>
      <c r="CQ94" s="11"/>
    </row>
    <row r="95" spans="1:95" ht="39" customHeight="1" x14ac:dyDescent="0.3">
      <c r="A95" s="4"/>
      <c r="B95" s="450"/>
      <c r="C95" s="450"/>
      <c r="D95" s="450"/>
      <c r="E95" s="450"/>
      <c r="F95" s="310" t="s">
        <v>912</v>
      </c>
      <c r="G95" s="44">
        <v>87</v>
      </c>
      <c r="H95" s="44" t="s">
        <v>167</v>
      </c>
      <c r="I95" s="48" t="s">
        <v>913</v>
      </c>
      <c r="J95" s="45" t="s">
        <v>914</v>
      </c>
      <c r="K95" s="45" t="s">
        <v>43</v>
      </c>
      <c r="L95" s="46">
        <v>45626</v>
      </c>
      <c r="M95" s="45" t="s">
        <v>906</v>
      </c>
      <c r="N95" s="48">
        <v>0</v>
      </c>
      <c r="O95" s="48">
        <v>100</v>
      </c>
      <c r="P95" s="60">
        <v>45631</v>
      </c>
      <c r="Q95" s="49">
        <v>1</v>
      </c>
      <c r="R95" s="49">
        <v>1</v>
      </c>
      <c r="S95" s="44" t="s">
        <v>915</v>
      </c>
      <c r="T95" s="50" t="s">
        <v>174</v>
      </c>
      <c r="U95" s="51"/>
      <c r="V95" s="41"/>
      <c r="W95" s="52"/>
      <c r="X95" s="45"/>
      <c r="Y95" s="51"/>
      <c r="Z95" s="51"/>
      <c r="AA95" s="41"/>
      <c r="AB95" s="52"/>
      <c r="AC95" s="45"/>
      <c r="AD95" s="51"/>
      <c r="AE95" s="51"/>
      <c r="AF95" s="41"/>
      <c r="AG95" s="52"/>
      <c r="AH95" s="45"/>
      <c r="AI95" s="51"/>
      <c r="AJ95" s="51"/>
      <c r="AK95" s="41"/>
      <c r="AL95" s="52"/>
      <c r="AM95" s="45"/>
      <c r="AN95" s="51"/>
      <c r="AO95" s="51"/>
      <c r="AP95" s="41"/>
      <c r="AQ95" s="52"/>
      <c r="AR95" s="45"/>
      <c r="AS95" s="51"/>
      <c r="AT95" s="51"/>
      <c r="AU95" s="41"/>
      <c r="AV95" s="52"/>
      <c r="AW95" s="45"/>
      <c r="AX95" s="51"/>
      <c r="AY95" s="51"/>
      <c r="AZ95" s="41"/>
      <c r="BA95" s="52"/>
      <c r="BB95" s="45"/>
      <c r="BC95" s="51"/>
      <c r="BD95" s="51"/>
      <c r="BE95" s="41"/>
      <c r="BF95" s="52"/>
      <c r="BG95" s="45"/>
      <c r="BH95" s="51"/>
      <c r="BI95" s="51"/>
      <c r="BJ95" s="41"/>
      <c r="BK95" s="52"/>
      <c r="BL95" s="45"/>
      <c r="BM95" s="51"/>
      <c r="BN95" s="51"/>
      <c r="BO95" s="41"/>
      <c r="BP95" s="52"/>
      <c r="BQ95" s="45"/>
      <c r="BR95" s="51"/>
      <c r="BS95" s="51"/>
      <c r="BT95" s="41"/>
      <c r="BU95" s="52"/>
      <c r="BV95" s="45"/>
      <c r="BW95" s="51"/>
      <c r="BX95" s="450"/>
      <c r="BY95" s="450"/>
      <c r="BZ95" s="55">
        <f t="shared" si="0"/>
        <v>1</v>
      </c>
      <c r="CA95" s="55">
        <f t="shared" si="1"/>
        <v>0</v>
      </c>
      <c r="CB95" s="10"/>
      <c r="CC95" s="10"/>
      <c r="CD95" s="11"/>
      <c r="CE95" s="11"/>
      <c r="CF95" s="11"/>
      <c r="CG95" s="11"/>
      <c r="CH95" s="11"/>
      <c r="CI95" s="11"/>
      <c r="CJ95" s="11"/>
      <c r="CK95" s="11"/>
      <c r="CL95" s="11"/>
      <c r="CM95" s="11"/>
      <c r="CN95" s="11"/>
      <c r="CO95" s="11"/>
      <c r="CP95" s="11"/>
      <c r="CQ95" s="11"/>
    </row>
    <row r="96" spans="1:95" ht="32.25" customHeight="1" x14ac:dyDescent="0.3">
      <c r="A96" s="4"/>
      <c r="B96" s="450"/>
      <c r="C96" s="450"/>
      <c r="D96" s="450"/>
      <c r="E96" s="451"/>
      <c r="F96" s="310" t="s">
        <v>916</v>
      </c>
      <c r="G96" s="44">
        <v>88</v>
      </c>
      <c r="H96" s="44" t="s">
        <v>167</v>
      </c>
      <c r="I96" s="48" t="s">
        <v>917</v>
      </c>
      <c r="J96" s="45" t="s">
        <v>918</v>
      </c>
      <c r="K96" s="45" t="s">
        <v>43</v>
      </c>
      <c r="L96" s="46">
        <v>45626</v>
      </c>
      <c r="M96" s="45" t="s">
        <v>906</v>
      </c>
      <c r="N96" s="48">
        <v>0</v>
      </c>
      <c r="O96" s="48">
        <v>100</v>
      </c>
      <c r="P96" s="60">
        <v>45631</v>
      </c>
      <c r="Q96" s="49">
        <v>1</v>
      </c>
      <c r="R96" s="49">
        <v>1</v>
      </c>
      <c r="S96" s="44" t="s">
        <v>919</v>
      </c>
      <c r="T96" s="50" t="s">
        <v>174</v>
      </c>
      <c r="U96" s="51"/>
      <c r="V96" s="41"/>
      <c r="W96" s="52"/>
      <c r="X96" s="45"/>
      <c r="Y96" s="51"/>
      <c r="Z96" s="51"/>
      <c r="AA96" s="41"/>
      <c r="AB96" s="52"/>
      <c r="AC96" s="45"/>
      <c r="AD96" s="51"/>
      <c r="AE96" s="51"/>
      <c r="AF96" s="41"/>
      <c r="AG96" s="52"/>
      <c r="AH96" s="45"/>
      <c r="AI96" s="51"/>
      <c r="AJ96" s="51"/>
      <c r="AK96" s="41"/>
      <c r="AL96" s="52"/>
      <c r="AM96" s="45"/>
      <c r="AN96" s="51"/>
      <c r="AO96" s="51"/>
      <c r="AP96" s="41"/>
      <c r="AQ96" s="52"/>
      <c r="AR96" s="45"/>
      <c r="AS96" s="51"/>
      <c r="AT96" s="51"/>
      <c r="AU96" s="41"/>
      <c r="AV96" s="52"/>
      <c r="AW96" s="45"/>
      <c r="AX96" s="51"/>
      <c r="AY96" s="51"/>
      <c r="AZ96" s="41"/>
      <c r="BA96" s="52"/>
      <c r="BB96" s="45"/>
      <c r="BC96" s="51"/>
      <c r="BD96" s="51"/>
      <c r="BE96" s="41"/>
      <c r="BF96" s="52"/>
      <c r="BG96" s="45"/>
      <c r="BH96" s="51"/>
      <c r="BI96" s="51"/>
      <c r="BJ96" s="41"/>
      <c r="BK96" s="52"/>
      <c r="BL96" s="45"/>
      <c r="BM96" s="51"/>
      <c r="BN96" s="51"/>
      <c r="BO96" s="41"/>
      <c r="BP96" s="52"/>
      <c r="BQ96" s="45"/>
      <c r="BR96" s="51"/>
      <c r="BS96" s="51"/>
      <c r="BT96" s="41"/>
      <c r="BU96" s="52"/>
      <c r="BV96" s="45"/>
      <c r="BW96" s="51"/>
      <c r="BX96" s="450"/>
      <c r="BY96" s="450"/>
      <c r="BZ96" s="55">
        <f t="shared" si="0"/>
        <v>1</v>
      </c>
      <c r="CA96" s="55">
        <f t="shared" si="1"/>
        <v>0</v>
      </c>
      <c r="CB96" s="10"/>
      <c r="CC96" s="10"/>
      <c r="CD96" s="11"/>
      <c r="CE96" s="11"/>
      <c r="CF96" s="11"/>
      <c r="CG96" s="11"/>
      <c r="CH96" s="11"/>
      <c r="CI96" s="11"/>
      <c r="CJ96" s="11"/>
      <c r="CK96" s="11"/>
      <c r="CL96" s="11"/>
      <c r="CM96" s="11"/>
      <c r="CN96" s="11"/>
      <c r="CO96" s="11"/>
      <c r="CP96" s="11"/>
      <c r="CQ96" s="11"/>
    </row>
    <row r="97" spans="1:95" ht="80.25" customHeight="1" x14ac:dyDescent="0.3">
      <c r="A97" s="4"/>
      <c r="B97" s="450"/>
      <c r="C97" s="450"/>
      <c r="D97" s="450"/>
      <c r="E97" s="310" t="s">
        <v>920</v>
      </c>
      <c r="F97" s="310" t="s">
        <v>921</v>
      </c>
      <c r="G97" s="44">
        <v>89</v>
      </c>
      <c r="H97" s="44" t="s">
        <v>167</v>
      </c>
      <c r="I97" s="44" t="s">
        <v>922</v>
      </c>
      <c r="J97" s="45" t="s">
        <v>923</v>
      </c>
      <c r="K97" s="45" t="s">
        <v>49</v>
      </c>
      <c r="L97" s="46">
        <v>45626</v>
      </c>
      <c r="M97" s="45" t="s">
        <v>924</v>
      </c>
      <c r="N97" s="48">
        <v>0</v>
      </c>
      <c r="O97" s="48">
        <v>0</v>
      </c>
      <c r="P97" s="60">
        <v>45631</v>
      </c>
      <c r="Q97" s="49">
        <v>1</v>
      </c>
      <c r="R97" s="49">
        <v>1</v>
      </c>
      <c r="S97" s="44" t="s">
        <v>925</v>
      </c>
      <c r="T97" s="50" t="s">
        <v>174</v>
      </c>
      <c r="U97" s="51"/>
      <c r="V97" s="41"/>
      <c r="W97" s="52"/>
      <c r="X97" s="45"/>
      <c r="Y97" s="51"/>
      <c r="Z97" s="51"/>
      <c r="AA97" s="41"/>
      <c r="AB97" s="52"/>
      <c r="AC97" s="45"/>
      <c r="AD97" s="51"/>
      <c r="AE97" s="51"/>
      <c r="AF97" s="41"/>
      <c r="AG97" s="52"/>
      <c r="AH97" s="45"/>
      <c r="AI97" s="51"/>
      <c r="AJ97" s="51"/>
      <c r="AK97" s="41"/>
      <c r="AL97" s="52"/>
      <c r="AM97" s="45"/>
      <c r="AN97" s="51"/>
      <c r="AO97" s="51"/>
      <c r="AP97" s="41"/>
      <c r="AQ97" s="52"/>
      <c r="AR97" s="45"/>
      <c r="AS97" s="51"/>
      <c r="AT97" s="51"/>
      <c r="AU97" s="41"/>
      <c r="AV97" s="52"/>
      <c r="AW97" s="45"/>
      <c r="AX97" s="51"/>
      <c r="AY97" s="51"/>
      <c r="AZ97" s="41"/>
      <c r="BA97" s="52"/>
      <c r="BB97" s="45"/>
      <c r="BC97" s="51"/>
      <c r="BD97" s="51"/>
      <c r="BE97" s="41"/>
      <c r="BF97" s="52"/>
      <c r="BG97" s="45"/>
      <c r="BH97" s="51"/>
      <c r="BI97" s="51"/>
      <c r="BJ97" s="41"/>
      <c r="BK97" s="52"/>
      <c r="BL97" s="45"/>
      <c r="BM97" s="51"/>
      <c r="BN97" s="51"/>
      <c r="BO97" s="41"/>
      <c r="BP97" s="52"/>
      <c r="BQ97" s="45"/>
      <c r="BR97" s="51"/>
      <c r="BS97" s="51"/>
      <c r="BT97" s="41"/>
      <c r="BU97" s="52"/>
      <c r="BV97" s="45"/>
      <c r="BW97" s="51"/>
      <c r="BX97" s="450"/>
      <c r="BY97" s="450"/>
      <c r="BZ97" s="55">
        <f t="shared" si="0"/>
        <v>1</v>
      </c>
      <c r="CA97" s="55">
        <f t="shared" si="1"/>
        <v>0</v>
      </c>
      <c r="CB97" s="10"/>
      <c r="CC97" s="10"/>
      <c r="CD97" s="11"/>
      <c r="CE97" s="11"/>
      <c r="CF97" s="11"/>
      <c r="CG97" s="11"/>
      <c r="CH97" s="11"/>
      <c r="CI97" s="11"/>
      <c r="CJ97" s="11"/>
      <c r="CK97" s="11"/>
      <c r="CL97" s="11"/>
      <c r="CM97" s="11"/>
      <c r="CN97" s="11"/>
      <c r="CO97" s="11"/>
      <c r="CP97" s="11"/>
      <c r="CQ97" s="11"/>
    </row>
    <row r="98" spans="1:95" ht="42" customHeight="1" x14ac:dyDescent="0.3">
      <c r="A98" s="4"/>
      <c r="B98" s="450"/>
      <c r="C98" s="450"/>
      <c r="D98" s="450"/>
      <c r="E98" s="310" t="s">
        <v>926</v>
      </c>
      <c r="F98" s="310" t="s">
        <v>927</v>
      </c>
      <c r="G98" s="44">
        <v>90</v>
      </c>
      <c r="H98" s="44" t="s">
        <v>167</v>
      </c>
      <c r="I98" s="44" t="s">
        <v>928</v>
      </c>
      <c r="J98" s="45" t="s">
        <v>929</v>
      </c>
      <c r="K98" s="45" t="s">
        <v>49</v>
      </c>
      <c r="L98" s="46">
        <v>45626</v>
      </c>
      <c r="M98" s="45" t="s">
        <v>791</v>
      </c>
      <c r="N98" s="48">
        <v>0</v>
      </c>
      <c r="O98" s="48">
        <v>0</v>
      </c>
      <c r="P98" s="60">
        <v>45631</v>
      </c>
      <c r="Q98" s="49">
        <v>1</v>
      </c>
      <c r="R98" s="49">
        <v>1</v>
      </c>
      <c r="S98" s="44" t="s">
        <v>930</v>
      </c>
      <c r="T98" s="50" t="s">
        <v>174</v>
      </c>
      <c r="U98" s="51"/>
      <c r="V98" s="41"/>
      <c r="W98" s="52"/>
      <c r="X98" s="45"/>
      <c r="Y98" s="51"/>
      <c r="Z98" s="51"/>
      <c r="AA98" s="41"/>
      <c r="AB98" s="52"/>
      <c r="AC98" s="45"/>
      <c r="AD98" s="51"/>
      <c r="AE98" s="51"/>
      <c r="AF98" s="41"/>
      <c r="AG98" s="52"/>
      <c r="AH98" s="45"/>
      <c r="AI98" s="51"/>
      <c r="AJ98" s="51"/>
      <c r="AK98" s="41"/>
      <c r="AL98" s="52"/>
      <c r="AM98" s="45"/>
      <c r="AN98" s="51"/>
      <c r="AO98" s="51"/>
      <c r="AP98" s="41"/>
      <c r="AQ98" s="52"/>
      <c r="AR98" s="45"/>
      <c r="AS98" s="51"/>
      <c r="AT98" s="51"/>
      <c r="AU98" s="41"/>
      <c r="AV98" s="52"/>
      <c r="AW98" s="45"/>
      <c r="AX98" s="51"/>
      <c r="AY98" s="51"/>
      <c r="AZ98" s="41"/>
      <c r="BA98" s="52"/>
      <c r="BB98" s="45"/>
      <c r="BC98" s="51"/>
      <c r="BD98" s="51"/>
      <c r="BE98" s="41"/>
      <c r="BF98" s="52"/>
      <c r="BG98" s="45"/>
      <c r="BH98" s="51"/>
      <c r="BI98" s="51"/>
      <c r="BJ98" s="41"/>
      <c r="BK98" s="52"/>
      <c r="BL98" s="45"/>
      <c r="BM98" s="51"/>
      <c r="BN98" s="51"/>
      <c r="BO98" s="41"/>
      <c r="BP98" s="52"/>
      <c r="BQ98" s="45"/>
      <c r="BR98" s="51"/>
      <c r="BS98" s="51"/>
      <c r="BT98" s="41"/>
      <c r="BU98" s="52"/>
      <c r="BV98" s="45"/>
      <c r="BW98" s="51"/>
      <c r="BX98" s="450"/>
      <c r="BY98" s="450"/>
      <c r="BZ98" s="55">
        <f t="shared" si="0"/>
        <v>1</v>
      </c>
      <c r="CA98" s="55">
        <f t="shared" si="1"/>
        <v>0</v>
      </c>
      <c r="CB98" s="10"/>
      <c r="CC98" s="10"/>
      <c r="CD98" s="11"/>
      <c r="CE98" s="11"/>
      <c r="CF98" s="11"/>
      <c r="CG98" s="11"/>
      <c r="CH98" s="11"/>
      <c r="CI98" s="11"/>
      <c r="CJ98" s="11"/>
      <c r="CK98" s="11"/>
      <c r="CL98" s="11"/>
      <c r="CM98" s="11"/>
      <c r="CN98" s="11"/>
      <c r="CO98" s="11"/>
      <c r="CP98" s="11"/>
      <c r="CQ98" s="11"/>
    </row>
    <row r="99" spans="1:95" ht="42" customHeight="1" x14ac:dyDescent="0.3">
      <c r="A99" s="4"/>
      <c r="B99" s="450"/>
      <c r="C99" s="450"/>
      <c r="D99" s="450"/>
      <c r="E99" s="484" t="s">
        <v>931</v>
      </c>
      <c r="F99" s="310" t="s">
        <v>932</v>
      </c>
      <c r="G99" s="44">
        <v>91</v>
      </c>
      <c r="H99" s="44" t="s">
        <v>167</v>
      </c>
      <c r="I99" s="44" t="s">
        <v>933</v>
      </c>
      <c r="J99" s="45" t="s">
        <v>934</v>
      </c>
      <c r="K99" s="45" t="s">
        <v>49</v>
      </c>
      <c r="L99" s="46">
        <v>45626</v>
      </c>
      <c r="M99" s="45" t="s">
        <v>935</v>
      </c>
      <c r="N99" s="48">
        <v>0</v>
      </c>
      <c r="O99" s="48">
        <v>0</v>
      </c>
      <c r="P99" s="60">
        <v>45631</v>
      </c>
      <c r="Q99" s="49">
        <v>1</v>
      </c>
      <c r="R99" s="49">
        <v>1</v>
      </c>
      <c r="S99" s="44" t="s">
        <v>936</v>
      </c>
      <c r="T99" s="50" t="s">
        <v>174</v>
      </c>
      <c r="U99" s="51"/>
      <c r="V99" s="41"/>
      <c r="W99" s="52"/>
      <c r="X99" s="45"/>
      <c r="Y99" s="51"/>
      <c r="Z99" s="51"/>
      <c r="AA99" s="41"/>
      <c r="AB99" s="52"/>
      <c r="AC99" s="45"/>
      <c r="AD99" s="51"/>
      <c r="AE99" s="51"/>
      <c r="AF99" s="41"/>
      <c r="AG99" s="52"/>
      <c r="AH99" s="45"/>
      <c r="AI99" s="51"/>
      <c r="AJ99" s="51"/>
      <c r="AK99" s="41"/>
      <c r="AL99" s="52"/>
      <c r="AM99" s="45"/>
      <c r="AN99" s="51"/>
      <c r="AO99" s="51"/>
      <c r="AP99" s="41"/>
      <c r="AQ99" s="52"/>
      <c r="AR99" s="45"/>
      <c r="AS99" s="51"/>
      <c r="AT99" s="51"/>
      <c r="AU99" s="41"/>
      <c r="AV99" s="52"/>
      <c r="AW99" s="45"/>
      <c r="AX99" s="51"/>
      <c r="AY99" s="51"/>
      <c r="AZ99" s="41"/>
      <c r="BA99" s="52"/>
      <c r="BB99" s="45"/>
      <c r="BC99" s="51"/>
      <c r="BD99" s="51"/>
      <c r="BE99" s="41"/>
      <c r="BF99" s="52"/>
      <c r="BG99" s="45"/>
      <c r="BH99" s="51"/>
      <c r="BI99" s="51"/>
      <c r="BJ99" s="41"/>
      <c r="BK99" s="52"/>
      <c r="BL99" s="45"/>
      <c r="BM99" s="51"/>
      <c r="BN99" s="51"/>
      <c r="BO99" s="41"/>
      <c r="BP99" s="52"/>
      <c r="BQ99" s="45"/>
      <c r="BR99" s="51"/>
      <c r="BS99" s="51"/>
      <c r="BT99" s="41"/>
      <c r="BU99" s="52"/>
      <c r="BV99" s="45"/>
      <c r="BW99" s="51"/>
      <c r="BX99" s="450"/>
      <c r="BY99" s="450"/>
      <c r="BZ99" s="55">
        <f t="shared" si="0"/>
        <v>1</v>
      </c>
      <c r="CA99" s="55">
        <f t="shared" si="1"/>
        <v>0</v>
      </c>
      <c r="CB99" s="10"/>
      <c r="CC99" s="10"/>
      <c r="CD99" s="11"/>
      <c r="CE99" s="11"/>
      <c r="CF99" s="11"/>
      <c r="CG99" s="11"/>
      <c r="CH99" s="11"/>
      <c r="CI99" s="11"/>
      <c r="CJ99" s="11"/>
      <c r="CK99" s="11"/>
      <c r="CL99" s="11"/>
      <c r="CM99" s="11"/>
      <c r="CN99" s="11"/>
      <c r="CO99" s="11"/>
      <c r="CP99" s="11"/>
      <c r="CQ99" s="11"/>
    </row>
    <row r="100" spans="1:95" ht="42" customHeight="1" x14ac:dyDescent="0.3">
      <c r="A100" s="4"/>
      <c r="B100" s="450"/>
      <c r="C100" s="450"/>
      <c r="D100" s="450"/>
      <c r="E100" s="450"/>
      <c r="F100" s="310" t="s">
        <v>937</v>
      </c>
      <c r="G100" s="44">
        <v>92</v>
      </c>
      <c r="H100" s="44" t="s">
        <v>167</v>
      </c>
      <c r="I100" s="48" t="s">
        <v>938</v>
      </c>
      <c r="J100" s="45" t="s">
        <v>929</v>
      </c>
      <c r="K100" s="45" t="s">
        <v>49</v>
      </c>
      <c r="L100" s="46">
        <v>45626</v>
      </c>
      <c r="M100" s="45" t="s">
        <v>791</v>
      </c>
      <c r="N100" s="48">
        <v>0</v>
      </c>
      <c r="O100" s="48">
        <v>0</v>
      </c>
      <c r="P100" s="60">
        <v>45631</v>
      </c>
      <c r="Q100" s="49">
        <v>1</v>
      </c>
      <c r="R100" s="49">
        <v>1</v>
      </c>
      <c r="S100" s="44" t="s">
        <v>939</v>
      </c>
      <c r="T100" s="50" t="s">
        <v>174</v>
      </c>
      <c r="U100" s="51"/>
      <c r="V100" s="41"/>
      <c r="W100" s="52"/>
      <c r="X100" s="45"/>
      <c r="Y100" s="51"/>
      <c r="Z100" s="51"/>
      <c r="AA100" s="41"/>
      <c r="AB100" s="52"/>
      <c r="AC100" s="45"/>
      <c r="AD100" s="51"/>
      <c r="AE100" s="51"/>
      <c r="AF100" s="41"/>
      <c r="AG100" s="52"/>
      <c r="AH100" s="45"/>
      <c r="AI100" s="51"/>
      <c r="AJ100" s="51"/>
      <c r="AK100" s="41"/>
      <c r="AL100" s="52"/>
      <c r="AM100" s="45"/>
      <c r="AN100" s="51"/>
      <c r="AO100" s="51"/>
      <c r="AP100" s="41"/>
      <c r="AQ100" s="52"/>
      <c r="AR100" s="45"/>
      <c r="AS100" s="51"/>
      <c r="AT100" s="51"/>
      <c r="AU100" s="41"/>
      <c r="AV100" s="52"/>
      <c r="AW100" s="45"/>
      <c r="AX100" s="51"/>
      <c r="AY100" s="51"/>
      <c r="AZ100" s="41"/>
      <c r="BA100" s="52"/>
      <c r="BB100" s="45"/>
      <c r="BC100" s="51"/>
      <c r="BD100" s="51"/>
      <c r="BE100" s="41"/>
      <c r="BF100" s="52"/>
      <c r="BG100" s="45"/>
      <c r="BH100" s="51"/>
      <c r="BI100" s="51"/>
      <c r="BJ100" s="41"/>
      <c r="BK100" s="52"/>
      <c r="BL100" s="45"/>
      <c r="BM100" s="51"/>
      <c r="BN100" s="51"/>
      <c r="BO100" s="41"/>
      <c r="BP100" s="52"/>
      <c r="BQ100" s="45"/>
      <c r="BR100" s="51"/>
      <c r="BS100" s="51"/>
      <c r="BT100" s="41"/>
      <c r="BU100" s="52"/>
      <c r="BV100" s="45"/>
      <c r="BW100" s="51"/>
      <c r="BX100" s="450"/>
      <c r="BY100" s="450"/>
      <c r="BZ100" s="55">
        <f t="shared" si="0"/>
        <v>1</v>
      </c>
      <c r="CA100" s="55">
        <f t="shared" si="1"/>
        <v>0</v>
      </c>
      <c r="CB100" s="10"/>
      <c r="CC100" s="10"/>
      <c r="CD100" s="11"/>
      <c r="CE100" s="11"/>
      <c r="CF100" s="11"/>
      <c r="CG100" s="11"/>
      <c r="CH100" s="11"/>
      <c r="CI100" s="11"/>
      <c r="CJ100" s="11"/>
      <c r="CK100" s="11"/>
      <c r="CL100" s="11"/>
      <c r="CM100" s="11"/>
      <c r="CN100" s="11"/>
      <c r="CO100" s="11"/>
      <c r="CP100" s="11"/>
      <c r="CQ100" s="11"/>
    </row>
    <row r="101" spans="1:95" ht="42" customHeight="1" x14ac:dyDescent="0.3">
      <c r="A101" s="4"/>
      <c r="B101" s="450"/>
      <c r="C101" s="450"/>
      <c r="D101" s="450"/>
      <c r="E101" s="451"/>
      <c r="F101" s="310" t="s">
        <v>940</v>
      </c>
      <c r="G101" s="44">
        <v>93</v>
      </c>
      <c r="H101" s="44" t="s">
        <v>167</v>
      </c>
      <c r="I101" s="48" t="s">
        <v>941</v>
      </c>
      <c r="J101" s="45" t="s">
        <v>942</v>
      </c>
      <c r="K101" s="45" t="s">
        <v>63</v>
      </c>
      <c r="L101" s="46">
        <v>45626</v>
      </c>
      <c r="M101" s="45" t="s">
        <v>814</v>
      </c>
      <c r="N101" s="48">
        <v>0</v>
      </c>
      <c r="O101" s="48">
        <v>0</v>
      </c>
      <c r="P101" s="60">
        <v>45631</v>
      </c>
      <c r="Q101" s="49">
        <v>1</v>
      </c>
      <c r="R101" s="49">
        <v>1</v>
      </c>
      <c r="S101" s="44" t="s">
        <v>943</v>
      </c>
      <c r="T101" s="50" t="s">
        <v>174</v>
      </c>
      <c r="U101" s="51"/>
      <c r="V101" s="41"/>
      <c r="W101" s="52"/>
      <c r="X101" s="45"/>
      <c r="Y101" s="51"/>
      <c r="Z101" s="51"/>
      <c r="AA101" s="41"/>
      <c r="AB101" s="52"/>
      <c r="AC101" s="45"/>
      <c r="AD101" s="51"/>
      <c r="AE101" s="51"/>
      <c r="AF101" s="41"/>
      <c r="AG101" s="52"/>
      <c r="AH101" s="45"/>
      <c r="AI101" s="51"/>
      <c r="AJ101" s="51"/>
      <c r="AK101" s="41"/>
      <c r="AL101" s="52"/>
      <c r="AM101" s="45"/>
      <c r="AN101" s="51"/>
      <c r="AO101" s="51"/>
      <c r="AP101" s="41"/>
      <c r="AQ101" s="52"/>
      <c r="AR101" s="45"/>
      <c r="AS101" s="51"/>
      <c r="AT101" s="51"/>
      <c r="AU101" s="41"/>
      <c r="AV101" s="52"/>
      <c r="AW101" s="45"/>
      <c r="AX101" s="51"/>
      <c r="AY101" s="51"/>
      <c r="AZ101" s="41"/>
      <c r="BA101" s="52"/>
      <c r="BB101" s="45"/>
      <c r="BC101" s="51"/>
      <c r="BD101" s="51"/>
      <c r="BE101" s="41"/>
      <c r="BF101" s="52"/>
      <c r="BG101" s="45"/>
      <c r="BH101" s="51"/>
      <c r="BI101" s="51"/>
      <c r="BJ101" s="41"/>
      <c r="BK101" s="52"/>
      <c r="BL101" s="45"/>
      <c r="BM101" s="51"/>
      <c r="BN101" s="51"/>
      <c r="BO101" s="41"/>
      <c r="BP101" s="52"/>
      <c r="BQ101" s="45"/>
      <c r="BR101" s="51"/>
      <c r="BS101" s="51"/>
      <c r="BT101" s="41"/>
      <c r="BU101" s="52"/>
      <c r="BV101" s="45"/>
      <c r="BW101" s="51"/>
      <c r="BX101" s="450"/>
      <c r="BY101" s="450"/>
      <c r="BZ101" s="55">
        <f t="shared" si="0"/>
        <v>1</v>
      </c>
      <c r="CA101" s="55">
        <f t="shared" si="1"/>
        <v>0</v>
      </c>
      <c r="CB101" s="10"/>
      <c r="CC101" s="10"/>
      <c r="CD101" s="11"/>
      <c r="CE101" s="11"/>
      <c r="CF101" s="11"/>
      <c r="CG101" s="11"/>
      <c r="CH101" s="11"/>
      <c r="CI101" s="11"/>
      <c r="CJ101" s="11"/>
      <c r="CK101" s="11"/>
      <c r="CL101" s="11"/>
      <c r="CM101" s="11"/>
      <c r="CN101" s="11"/>
      <c r="CO101" s="11"/>
      <c r="CP101" s="11"/>
      <c r="CQ101" s="11"/>
    </row>
    <row r="102" spans="1:95" ht="42" customHeight="1" x14ac:dyDescent="0.3">
      <c r="A102" s="4"/>
      <c r="B102" s="451"/>
      <c r="C102" s="451"/>
      <c r="D102" s="451"/>
      <c r="E102" s="310" t="s">
        <v>944</v>
      </c>
      <c r="F102" s="310" t="s">
        <v>945</v>
      </c>
      <c r="G102" s="44">
        <v>94</v>
      </c>
      <c r="H102" s="44" t="s">
        <v>167</v>
      </c>
      <c r="I102" s="48" t="s">
        <v>946</v>
      </c>
      <c r="J102" s="45" t="s">
        <v>947</v>
      </c>
      <c r="K102" s="45" t="s">
        <v>49</v>
      </c>
      <c r="L102" s="46">
        <v>45626</v>
      </c>
      <c r="M102" s="45" t="s">
        <v>814</v>
      </c>
      <c r="N102" s="48">
        <v>0</v>
      </c>
      <c r="O102" s="48">
        <v>0</v>
      </c>
      <c r="P102" s="60">
        <v>45631</v>
      </c>
      <c r="Q102" s="49">
        <v>1</v>
      </c>
      <c r="R102" s="49">
        <v>1</v>
      </c>
      <c r="S102" s="44" t="s">
        <v>948</v>
      </c>
      <c r="T102" s="50" t="s">
        <v>174</v>
      </c>
      <c r="U102" s="51"/>
      <c r="V102" s="41"/>
      <c r="W102" s="52"/>
      <c r="X102" s="45"/>
      <c r="Y102" s="51"/>
      <c r="Z102" s="51"/>
      <c r="AA102" s="41"/>
      <c r="AB102" s="52"/>
      <c r="AC102" s="45"/>
      <c r="AD102" s="51"/>
      <c r="AE102" s="51"/>
      <c r="AF102" s="41"/>
      <c r="AG102" s="52"/>
      <c r="AH102" s="45"/>
      <c r="AI102" s="51"/>
      <c r="AJ102" s="51"/>
      <c r="AK102" s="41"/>
      <c r="AL102" s="52"/>
      <c r="AM102" s="45"/>
      <c r="AN102" s="51"/>
      <c r="AO102" s="51"/>
      <c r="AP102" s="41"/>
      <c r="AQ102" s="52"/>
      <c r="AR102" s="45"/>
      <c r="AS102" s="51"/>
      <c r="AT102" s="51"/>
      <c r="AU102" s="41"/>
      <c r="AV102" s="52"/>
      <c r="AW102" s="45"/>
      <c r="AX102" s="51"/>
      <c r="AY102" s="51"/>
      <c r="AZ102" s="41"/>
      <c r="BA102" s="52"/>
      <c r="BB102" s="45"/>
      <c r="BC102" s="51"/>
      <c r="BD102" s="51"/>
      <c r="BE102" s="41"/>
      <c r="BF102" s="52"/>
      <c r="BG102" s="45"/>
      <c r="BH102" s="51"/>
      <c r="BI102" s="51"/>
      <c r="BJ102" s="41"/>
      <c r="BK102" s="52"/>
      <c r="BL102" s="45"/>
      <c r="BM102" s="51"/>
      <c r="BN102" s="51"/>
      <c r="BO102" s="41"/>
      <c r="BP102" s="52"/>
      <c r="BQ102" s="45"/>
      <c r="BR102" s="51"/>
      <c r="BS102" s="51"/>
      <c r="BT102" s="41"/>
      <c r="BU102" s="52"/>
      <c r="BV102" s="45"/>
      <c r="BW102" s="51"/>
      <c r="BX102" s="451"/>
      <c r="BY102" s="451"/>
      <c r="BZ102" s="55">
        <f t="shared" si="0"/>
        <v>1</v>
      </c>
      <c r="CA102" s="55">
        <f t="shared" si="1"/>
        <v>0</v>
      </c>
      <c r="CB102" s="10"/>
      <c r="CC102" s="10"/>
      <c r="CD102" s="11"/>
      <c r="CE102" s="11"/>
      <c r="CF102" s="11"/>
      <c r="CG102" s="11"/>
      <c r="CH102" s="11"/>
      <c r="CI102" s="11"/>
      <c r="CJ102" s="11"/>
      <c r="CK102" s="11"/>
      <c r="CL102" s="11"/>
      <c r="CM102" s="11"/>
      <c r="CN102" s="11"/>
      <c r="CO102" s="11"/>
      <c r="CP102" s="11"/>
      <c r="CQ102" s="11"/>
    </row>
    <row r="103" spans="1:95" ht="99.75" customHeight="1" x14ac:dyDescent="0.3">
      <c r="A103" s="4"/>
      <c r="B103" s="452" t="s">
        <v>267</v>
      </c>
      <c r="C103" s="480">
        <v>45454</v>
      </c>
      <c r="D103" s="480">
        <v>45616</v>
      </c>
      <c r="E103" s="45" t="s">
        <v>949</v>
      </c>
      <c r="F103" s="45" t="s">
        <v>950</v>
      </c>
      <c r="G103" s="44">
        <v>95</v>
      </c>
      <c r="H103" s="44" t="s">
        <v>167</v>
      </c>
      <c r="I103" s="44" t="s">
        <v>951</v>
      </c>
      <c r="J103" s="45" t="s">
        <v>952</v>
      </c>
      <c r="K103" s="45" t="s">
        <v>28</v>
      </c>
      <c r="L103" s="46">
        <v>45746</v>
      </c>
      <c r="M103" s="45" t="s">
        <v>814</v>
      </c>
      <c r="N103" s="48">
        <v>0</v>
      </c>
      <c r="O103" s="48">
        <v>0</v>
      </c>
      <c r="P103" s="60">
        <v>45930</v>
      </c>
      <c r="Q103" s="49">
        <v>1</v>
      </c>
      <c r="R103" s="49">
        <v>1</v>
      </c>
      <c r="S103" s="44" t="s">
        <v>953</v>
      </c>
      <c r="T103" s="50"/>
      <c r="U103" s="51"/>
      <c r="V103" s="41"/>
      <c r="W103" s="52"/>
      <c r="X103" s="45"/>
      <c r="Y103" s="51"/>
      <c r="Z103" s="51"/>
      <c r="AA103" s="41"/>
      <c r="AB103" s="52"/>
      <c r="AC103" s="45"/>
      <c r="AD103" s="51"/>
      <c r="AE103" s="51"/>
      <c r="AF103" s="41"/>
      <c r="AG103" s="52"/>
      <c r="AH103" s="45"/>
      <c r="AI103" s="51"/>
      <c r="AJ103" s="51"/>
      <c r="AK103" s="41"/>
      <c r="AL103" s="52"/>
      <c r="AM103" s="45"/>
      <c r="AN103" s="51"/>
      <c r="AO103" s="51"/>
      <c r="AP103" s="41"/>
      <c r="AQ103" s="52"/>
      <c r="AR103" s="45"/>
      <c r="AS103" s="51"/>
      <c r="AT103" s="51"/>
      <c r="AU103" s="41"/>
      <c r="AV103" s="52"/>
      <c r="AW103" s="45"/>
      <c r="AX103" s="51"/>
      <c r="AY103" s="51"/>
      <c r="AZ103" s="41"/>
      <c r="BA103" s="52"/>
      <c r="BB103" s="45"/>
      <c r="BC103" s="51"/>
      <c r="BD103" s="51"/>
      <c r="BE103" s="41"/>
      <c r="BF103" s="52"/>
      <c r="BG103" s="45"/>
      <c r="BH103" s="51"/>
      <c r="BI103" s="51"/>
      <c r="BJ103" s="41"/>
      <c r="BK103" s="52"/>
      <c r="BL103" s="45"/>
      <c r="BM103" s="51"/>
      <c r="BN103" s="51"/>
      <c r="BO103" s="41"/>
      <c r="BP103" s="52"/>
      <c r="BQ103" s="45"/>
      <c r="BR103" s="51"/>
      <c r="BS103" s="51"/>
      <c r="BT103" s="41"/>
      <c r="BU103" s="52"/>
      <c r="BV103" s="45"/>
      <c r="BW103" s="51"/>
      <c r="BX103" s="453">
        <v>40</v>
      </c>
      <c r="BY103" s="453" t="s">
        <v>769</v>
      </c>
      <c r="BZ103" s="55">
        <f t="shared" si="0"/>
        <v>1</v>
      </c>
      <c r="CA103" s="55">
        <f t="shared" si="1"/>
        <v>0</v>
      </c>
      <c r="CB103" s="10"/>
      <c r="CC103" s="10"/>
      <c r="CD103" s="11"/>
      <c r="CE103" s="11"/>
      <c r="CF103" s="11"/>
      <c r="CG103" s="11"/>
      <c r="CH103" s="11"/>
      <c r="CI103" s="11"/>
      <c r="CJ103" s="11"/>
      <c r="CK103" s="11"/>
      <c r="CL103" s="11"/>
      <c r="CM103" s="11"/>
      <c r="CN103" s="11"/>
      <c r="CO103" s="11"/>
      <c r="CP103" s="11"/>
      <c r="CQ103" s="11"/>
    </row>
    <row r="104" spans="1:95" ht="134.25" customHeight="1" x14ac:dyDescent="0.3">
      <c r="A104" s="4">
        <v>0</v>
      </c>
      <c r="B104" s="450"/>
      <c r="C104" s="450"/>
      <c r="D104" s="450"/>
      <c r="E104" s="45" t="s">
        <v>954</v>
      </c>
      <c r="F104" s="45" t="s">
        <v>955</v>
      </c>
      <c r="G104" s="44">
        <v>96</v>
      </c>
      <c r="H104" s="44" t="s">
        <v>167</v>
      </c>
      <c r="I104" s="45" t="s">
        <v>956</v>
      </c>
      <c r="J104" s="45" t="s">
        <v>957</v>
      </c>
      <c r="K104" s="45" t="s">
        <v>28</v>
      </c>
      <c r="L104" s="46">
        <v>45746</v>
      </c>
      <c r="M104" s="45" t="s">
        <v>814</v>
      </c>
      <c r="N104" s="48">
        <v>0</v>
      </c>
      <c r="O104" s="48">
        <v>0</v>
      </c>
      <c r="P104" s="60">
        <v>45930</v>
      </c>
      <c r="Q104" s="49">
        <v>1</v>
      </c>
      <c r="R104" s="49"/>
      <c r="S104" s="44" t="s">
        <v>958</v>
      </c>
      <c r="T104" s="50"/>
      <c r="U104" s="51"/>
      <c r="V104" s="41"/>
      <c r="W104" s="52"/>
      <c r="X104" s="45"/>
      <c r="Y104" s="51"/>
      <c r="Z104" s="51"/>
      <c r="AA104" s="41"/>
      <c r="AB104" s="52"/>
      <c r="AC104" s="45"/>
      <c r="AD104" s="51"/>
      <c r="AE104" s="51"/>
      <c r="AF104" s="41"/>
      <c r="AG104" s="52"/>
      <c r="AH104" s="45"/>
      <c r="AI104" s="51"/>
      <c r="AJ104" s="51"/>
      <c r="AK104" s="41"/>
      <c r="AL104" s="52"/>
      <c r="AM104" s="45"/>
      <c r="AN104" s="51"/>
      <c r="AO104" s="51"/>
      <c r="AP104" s="41"/>
      <c r="AQ104" s="52"/>
      <c r="AR104" s="45"/>
      <c r="AS104" s="51"/>
      <c r="AT104" s="51"/>
      <c r="AU104" s="41"/>
      <c r="AV104" s="52"/>
      <c r="AW104" s="45"/>
      <c r="AX104" s="51"/>
      <c r="AY104" s="51"/>
      <c r="AZ104" s="41"/>
      <c r="BA104" s="52"/>
      <c r="BB104" s="45"/>
      <c r="BC104" s="51"/>
      <c r="BD104" s="51"/>
      <c r="BE104" s="41"/>
      <c r="BF104" s="52"/>
      <c r="BG104" s="45"/>
      <c r="BH104" s="51"/>
      <c r="BI104" s="51"/>
      <c r="BJ104" s="41"/>
      <c r="BK104" s="52"/>
      <c r="BL104" s="45"/>
      <c r="BM104" s="51"/>
      <c r="BN104" s="51"/>
      <c r="BO104" s="41"/>
      <c r="BP104" s="52"/>
      <c r="BQ104" s="45"/>
      <c r="BR104" s="51"/>
      <c r="BS104" s="51"/>
      <c r="BT104" s="41"/>
      <c r="BU104" s="52"/>
      <c r="BV104" s="45"/>
      <c r="BW104" s="51"/>
      <c r="BX104" s="450"/>
      <c r="BY104" s="450"/>
      <c r="BZ104" s="55">
        <f t="shared" si="0"/>
        <v>1</v>
      </c>
      <c r="CA104" s="55">
        <f t="shared" si="1"/>
        <v>0</v>
      </c>
      <c r="CB104" s="10"/>
      <c r="CC104" s="10"/>
      <c r="CD104" s="11"/>
      <c r="CE104" s="11"/>
      <c r="CF104" s="11"/>
      <c r="CG104" s="11"/>
      <c r="CH104" s="11"/>
      <c r="CI104" s="11"/>
      <c r="CJ104" s="11"/>
      <c r="CK104" s="11"/>
      <c r="CL104" s="11"/>
      <c r="CM104" s="11"/>
      <c r="CN104" s="11"/>
      <c r="CO104" s="11"/>
      <c r="CP104" s="11"/>
      <c r="CQ104" s="11"/>
    </row>
    <row r="105" spans="1:95" ht="81.75" customHeight="1" x14ac:dyDescent="0.3">
      <c r="A105" s="4"/>
      <c r="B105" s="450"/>
      <c r="C105" s="450"/>
      <c r="D105" s="450"/>
      <c r="E105" s="45" t="s">
        <v>959</v>
      </c>
      <c r="F105" s="45" t="s">
        <v>960</v>
      </c>
      <c r="G105" s="44">
        <v>97</v>
      </c>
      <c r="H105" s="44" t="s">
        <v>167</v>
      </c>
      <c r="I105" s="44" t="s">
        <v>961</v>
      </c>
      <c r="J105" s="45" t="s">
        <v>962</v>
      </c>
      <c r="K105" s="45" t="s">
        <v>28</v>
      </c>
      <c r="L105" s="46">
        <v>45746</v>
      </c>
      <c r="M105" s="45" t="s">
        <v>963</v>
      </c>
      <c r="N105" s="48">
        <v>0</v>
      </c>
      <c r="O105" s="48">
        <v>0</v>
      </c>
      <c r="P105" s="60">
        <v>45930</v>
      </c>
      <c r="Q105" s="49">
        <v>1</v>
      </c>
      <c r="R105" s="49"/>
      <c r="S105" s="44" t="s">
        <v>958</v>
      </c>
      <c r="T105" s="50"/>
      <c r="U105" s="51"/>
      <c r="V105" s="41"/>
      <c r="W105" s="52"/>
      <c r="X105" s="45"/>
      <c r="Y105" s="51"/>
      <c r="Z105" s="51"/>
      <c r="AA105" s="41"/>
      <c r="AB105" s="52"/>
      <c r="AC105" s="45"/>
      <c r="AD105" s="51"/>
      <c r="AE105" s="51"/>
      <c r="AF105" s="41"/>
      <c r="AG105" s="52"/>
      <c r="AH105" s="45"/>
      <c r="AI105" s="51"/>
      <c r="AJ105" s="51"/>
      <c r="AK105" s="41"/>
      <c r="AL105" s="52"/>
      <c r="AM105" s="45"/>
      <c r="AN105" s="51"/>
      <c r="AO105" s="51"/>
      <c r="AP105" s="41"/>
      <c r="AQ105" s="52"/>
      <c r="AR105" s="45"/>
      <c r="AS105" s="51"/>
      <c r="AT105" s="51"/>
      <c r="AU105" s="41"/>
      <c r="AV105" s="52"/>
      <c r="AW105" s="45"/>
      <c r="AX105" s="51"/>
      <c r="AY105" s="51"/>
      <c r="AZ105" s="41"/>
      <c r="BA105" s="52"/>
      <c r="BB105" s="45"/>
      <c r="BC105" s="51"/>
      <c r="BD105" s="51"/>
      <c r="BE105" s="41"/>
      <c r="BF105" s="52"/>
      <c r="BG105" s="45"/>
      <c r="BH105" s="51"/>
      <c r="BI105" s="51"/>
      <c r="BJ105" s="41"/>
      <c r="BK105" s="52"/>
      <c r="BL105" s="45"/>
      <c r="BM105" s="51"/>
      <c r="BN105" s="51"/>
      <c r="BO105" s="41"/>
      <c r="BP105" s="52"/>
      <c r="BQ105" s="45"/>
      <c r="BR105" s="51"/>
      <c r="BS105" s="51"/>
      <c r="BT105" s="41"/>
      <c r="BU105" s="52"/>
      <c r="BV105" s="45"/>
      <c r="BW105" s="51"/>
      <c r="BX105" s="450"/>
      <c r="BY105" s="450"/>
      <c r="BZ105" s="55">
        <f t="shared" si="0"/>
        <v>1</v>
      </c>
      <c r="CA105" s="55">
        <f t="shared" si="1"/>
        <v>0</v>
      </c>
      <c r="CB105" s="10"/>
      <c r="CC105" s="10"/>
      <c r="CD105" s="11"/>
      <c r="CE105" s="11"/>
      <c r="CF105" s="11"/>
      <c r="CG105" s="11"/>
      <c r="CH105" s="11"/>
      <c r="CI105" s="11"/>
      <c r="CJ105" s="11"/>
      <c r="CK105" s="11"/>
      <c r="CL105" s="11"/>
      <c r="CM105" s="11"/>
      <c r="CN105" s="11"/>
      <c r="CO105" s="11"/>
      <c r="CP105" s="11"/>
      <c r="CQ105" s="11"/>
    </row>
    <row r="106" spans="1:95" ht="171" x14ac:dyDescent="0.3">
      <c r="A106" s="4"/>
      <c r="B106" s="450"/>
      <c r="C106" s="450"/>
      <c r="D106" s="450"/>
      <c r="E106" s="45" t="s">
        <v>964</v>
      </c>
      <c r="F106" s="45" t="s">
        <v>965</v>
      </c>
      <c r="G106" s="44">
        <v>98</v>
      </c>
      <c r="H106" s="44" t="s">
        <v>167</v>
      </c>
      <c r="I106" s="44" t="s">
        <v>966</v>
      </c>
      <c r="J106" s="45" t="s">
        <v>967</v>
      </c>
      <c r="K106" s="45" t="s">
        <v>49</v>
      </c>
      <c r="L106" s="46">
        <v>45777</v>
      </c>
      <c r="M106" s="45" t="s">
        <v>814</v>
      </c>
      <c r="N106" s="48">
        <v>0</v>
      </c>
      <c r="O106" s="48">
        <v>0</v>
      </c>
      <c r="P106" s="60">
        <v>45930</v>
      </c>
      <c r="Q106" s="49">
        <v>1</v>
      </c>
      <c r="R106" s="49">
        <v>1</v>
      </c>
      <c r="S106" s="44" t="s">
        <v>953</v>
      </c>
      <c r="T106" s="50"/>
      <c r="U106" s="51"/>
      <c r="V106" s="41"/>
      <c r="W106" s="52"/>
      <c r="X106" s="45"/>
      <c r="Y106" s="51"/>
      <c r="Z106" s="51"/>
      <c r="AA106" s="41"/>
      <c r="AB106" s="52"/>
      <c r="AC106" s="45"/>
      <c r="AD106" s="51"/>
      <c r="AE106" s="51"/>
      <c r="AF106" s="41"/>
      <c r="AG106" s="52"/>
      <c r="AH106" s="45"/>
      <c r="AI106" s="51"/>
      <c r="AJ106" s="51"/>
      <c r="AK106" s="41"/>
      <c r="AL106" s="52"/>
      <c r="AM106" s="45"/>
      <c r="AN106" s="51"/>
      <c r="AO106" s="51"/>
      <c r="AP106" s="41"/>
      <c r="AQ106" s="52"/>
      <c r="AR106" s="45"/>
      <c r="AS106" s="51"/>
      <c r="AT106" s="51"/>
      <c r="AU106" s="41"/>
      <c r="AV106" s="52"/>
      <c r="AW106" s="45"/>
      <c r="AX106" s="51"/>
      <c r="AY106" s="51"/>
      <c r="AZ106" s="41"/>
      <c r="BA106" s="52"/>
      <c r="BB106" s="45"/>
      <c r="BC106" s="51"/>
      <c r="BD106" s="51"/>
      <c r="BE106" s="41"/>
      <c r="BF106" s="52"/>
      <c r="BG106" s="45"/>
      <c r="BH106" s="51"/>
      <c r="BI106" s="51"/>
      <c r="BJ106" s="41"/>
      <c r="BK106" s="52"/>
      <c r="BL106" s="45"/>
      <c r="BM106" s="51"/>
      <c r="BN106" s="51"/>
      <c r="BO106" s="41"/>
      <c r="BP106" s="52"/>
      <c r="BQ106" s="45"/>
      <c r="BR106" s="51"/>
      <c r="BS106" s="51"/>
      <c r="BT106" s="41"/>
      <c r="BU106" s="52"/>
      <c r="BV106" s="45"/>
      <c r="BW106" s="51"/>
      <c r="BX106" s="450"/>
      <c r="BY106" s="450"/>
      <c r="BZ106" s="55">
        <f t="shared" si="0"/>
        <v>1</v>
      </c>
      <c r="CA106" s="55">
        <f t="shared" si="1"/>
        <v>0</v>
      </c>
      <c r="CB106" s="10"/>
      <c r="CC106" s="10"/>
      <c r="CD106" s="11"/>
      <c r="CE106" s="11"/>
      <c r="CF106" s="11"/>
      <c r="CG106" s="11"/>
      <c r="CH106" s="11"/>
      <c r="CI106" s="11"/>
      <c r="CJ106" s="11"/>
      <c r="CK106" s="11"/>
      <c r="CL106" s="11"/>
      <c r="CM106" s="11"/>
      <c r="CN106" s="11"/>
      <c r="CO106" s="11"/>
      <c r="CP106" s="11"/>
      <c r="CQ106" s="11"/>
    </row>
    <row r="107" spans="1:95" ht="199.5" x14ac:dyDescent="0.3">
      <c r="A107" s="4"/>
      <c r="B107" s="450"/>
      <c r="C107" s="450"/>
      <c r="D107" s="450"/>
      <c r="E107" s="45" t="s">
        <v>968</v>
      </c>
      <c r="F107" s="45" t="s">
        <v>969</v>
      </c>
      <c r="G107" s="44">
        <v>99</v>
      </c>
      <c r="H107" s="44" t="s">
        <v>322</v>
      </c>
      <c r="I107" s="45" t="s">
        <v>970</v>
      </c>
      <c r="J107" s="45" t="s">
        <v>971</v>
      </c>
      <c r="K107" s="45" t="s">
        <v>49</v>
      </c>
      <c r="L107" s="46">
        <v>45746</v>
      </c>
      <c r="M107" s="45" t="s">
        <v>814</v>
      </c>
      <c r="N107" s="48">
        <v>0</v>
      </c>
      <c r="O107" s="48">
        <v>0</v>
      </c>
      <c r="P107" s="60">
        <v>45930</v>
      </c>
      <c r="Q107" s="49">
        <v>1</v>
      </c>
      <c r="R107" s="49"/>
      <c r="S107" s="44" t="s">
        <v>953</v>
      </c>
      <c r="T107" s="50"/>
      <c r="U107" s="51"/>
      <c r="V107" s="41"/>
      <c r="W107" s="52"/>
      <c r="X107" s="45"/>
      <c r="Y107" s="51"/>
      <c r="Z107" s="51"/>
      <c r="AA107" s="41"/>
      <c r="AB107" s="52"/>
      <c r="AC107" s="45"/>
      <c r="AD107" s="51"/>
      <c r="AE107" s="51"/>
      <c r="AF107" s="41"/>
      <c r="AG107" s="52"/>
      <c r="AH107" s="45"/>
      <c r="AI107" s="51"/>
      <c r="AJ107" s="51"/>
      <c r="AK107" s="41"/>
      <c r="AL107" s="52"/>
      <c r="AM107" s="45"/>
      <c r="AN107" s="51"/>
      <c r="AO107" s="51"/>
      <c r="AP107" s="41"/>
      <c r="AQ107" s="52"/>
      <c r="AR107" s="45"/>
      <c r="AS107" s="51"/>
      <c r="AT107" s="51"/>
      <c r="AU107" s="41"/>
      <c r="AV107" s="52"/>
      <c r="AW107" s="45"/>
      <c r="AX107" s="51"/>
      <c r="AY107" s="51"/>
      <c r="AZ107" s="41"/>
      <c r="BA107" s="52"/>
      <c r="BB107" s="45"/>
      <c r="BC107" s="51"/>
      <c r="BD107" s="51"/>
      <c r="BE107" s="41"/>
      <c r="BF107" s="52"/>
      <c r="BG107" s="45"/>
      <c r="BH107" s="51"/>
      <c r="BI107" s="51"/>
      <c r="BJ107" s="41"/>
      <c r="BK107" s="52"/>
      <c r="BL107" s="45"/>
      <c r="BM107" s="51"/>
      <c r="BN107" s="51"/>
      <c r="BO107" s="41"/>
      <c r="BP107" s="52"/>
      <c r="BQ107" s="45"/>
      <c r="BR107" s="51"/>
      <c r="BS107" s="51"/>
      <c r="BT107" s="41"/>
      <c r="BU107" s="52"/>
      <c r="BV107" s="45"/>
      <c r="BW107" s="51"/>
      <c r="BX107" s="450"/>
      <c r="BY107" s="450"/>
      <c r="BZ107" s="55">
        <f t="shared" si="0"/>
        <v>1</v>
      </c>
      <c r="CA107" s="55">
        <f t="shared" si="1"/>
        <v>0</v>
      </c>
      <c r="CB107" s="10"/>
      <c r="CC107" s="10"/>
      <c r="CD107" s="11"/>
      <c r="CE107" s="11"/>
      <c r="CF107" s="11"/>
      <c r="CG107" s="11"/>
      <c r="CH107" s="11"/>
      <c r="CI107" s="11"/>
      <c r="CJ107" s="11"/>
      <c r="CK107" s="11"/>
      <c r="CL107" s="11"/>
      <c r="CM107" s="11"/>
      <c r="CN107" s="11"/>
      <c r="CO107" s="11"/>
      <c r="CP107" s="11"/>
      <c r="CQ107" s="11"/>
    </row>
    <row r="108" spans="1:95" ht="68.25" customHeight="1" x14ac:dyDescent="0.3">
      <c r="A108" s="4"/>
      <c r="B108" s="450"/>
      <c r="C108" s="450"/>
      <c r="D108" s="450"/>
      <c r="E108" s="45" t="s">
        <v>973</v>
      </c>
      <c r="F108" s="45" t="s">
        <v>974</v>
      </c>
      <c r="G108" s="44">
        <v>100</v>
      </c>
      <c r="H108" s="44" t="s">
        <v>167</v>
      </c>
      <c r="I108" s="45" t="s">
        <v>975</v>
      </c>
      <c r="J108" s="45" t="s">
        <v>976</v>
      </c>
      <c r="K108" s="45" t="s">
        <v>28</v>
      </c>
      <c r="L108" s="46">
        <v>45746</v>
      </c>
      <c r="M108" s="45" t="s">
        <v>977</v>
      </c>
      <c r="N108" s="48">
        <v>0</v>
      </c>
      <c r="O108" s="48">
        <v>100</v>
      </c>
      <c r="P108" s="60">
        <v>45930</v>
      </c>
      <c r="Q108" s="49">
        <v>1</v>
      </c>
      <c r="R108" s="49"/>
      <c r="S108" s="44" t="s">
        <v>978</v>
      </c>
      <c r="T108" s="50"/>
      <c r="U108" s="51"/>
      <c r="V108" s="41"/>
      <c r="W108" s="52"/>
      <c r="X108" s="45"/>
      <c r="Y108" s="51"/>
      <c r="Z108" s="51"/>
      <c r="AA108" s="41"/>
      <c r="AB108" s="52"/>
      <c r="AC108" s="45"/>
      <c r="AD108" s="51"/>
      <c r="AE108" s="51"/>
      <c r="AF108" s="41"/>
      <c r="AG108" s="52"/>
      <c r="AH108" s="45"/>
      <c r="AI108" s="51"/>
      <c r="AJ108" s="51"/>
      <c r="AK108" s="41"/>
      <c r="AL108" s="52"/>
      <c r="AM108" s="45"/>
      <c r="AN108" s="51"/>
      <c r="AO108" s="51"/>
      <c r="AP108" s="41"/>
      <c r="AQ108" s="52"/>
      <c r="AR108" s="45"/>
      <c r="AS108" s="51"/>
      <c r="AT108" s="51"/>
      <c r="AU108" s="41"/>
      <c r="AV108" s="52"/>
      <c r="AW108" s="45"/>
      <c r="AX108" s="51"/>
      <c r="AY108" s="51"/>
      <c r="AZ108" s="41"/>
      <c r="BA108" s="52"/>
      <c r="BB108" s="45"/>
      <c r="BC108" s="51"/>
      <c r="BD108" s="51"/>
      <c r="BE108" s="41"/>
      <c r="BF108" s="52"/>
      <c r="BG108" s="45"/>
      <c r="BH108" s="51"/>
      <c r="BI108" s="51"/>
      <c r="BJ108" s="41"/>
      <c r="BK108" s="52"/>
      <c r="BL108" s="45"/>
      <c r="BM108" s="51"/>
      <c r="BN108" s="51"/>
      <c r="BO108" s="41"/>
      <c r="BP108" s="52"/>
      <c r="BQ108" s="45"/>
      <c r="BR108" s="51"/>
      <c r="BS108" s="51"/>
      <c r="BT108" s="41"/>
      <c r="BU108" s="52"/>
      <c r="BV108" s="45"/>
      <c r="BW108" s="51"/>
      <c r="BX108" s="450"/>
      <c r="BY108" s="450"/>
      <c r="BZ108" s="55">
        <f t="shared" si="0"/>
        <v>1</v>
      </c>
      <c r="CA108" s="55">
        <f t="shared" si="1"/>
        <v>0</v>
      </c>
      <c r="CB108" s="10"/>
      <c r="CC108" s="10"/>
      <c r="CD108" s="11"/>
      <c r="CE108" s="11"/>
      <c r="CF108" s="11"/>
      <c r="CG108" s="11"/>
      <c r="CH108" s="11"/>
      <c r="CI108" s="11"/>
      <c r="CJ108" s="11"/>
      <c r="CK108" s="11"/>
      <c r="CL108" s="11"/>
      <c r="CM108" s="11"/>
      <c r="CN108" s="11"/>
      <c r="CO108" s="11"/>
      <c r="CP108" s="11"/>
      <c r="CQ108" s="11"/>
    </row>
    <row r="109" spans="1:95" ht="90.75" customHeight="1" x14ac:dyDescent="0.3">
      <c r="A109" s="4"/>
      <c r="B109" s="450"/>
      <c r="C109" s="450"/>
      <c r="D109" s="450"/>
      <c r="E109" s="44" t="s">
        <v>979</v>
      </c>
      <c r="F109" s="44" t="s">
        <v>980</v>
      </c>
      <c r="G109" s="44">
        <v>101</v>
      </c>
      <c r="H109" s="44" t="s">
        <v>167</v>
      </c>
      <c r="I109" s="44" t="s">
        <v>981</v>
      </c>
      <c r="J109" s="45" t="s">
        <v>982</v>
      </c>
      <c r="K109" s="45" t="s">
        <v>28</v>
      </c>
      <c r="L109" s="46">
        <v>45746</v>
      </c>
      <c r="M109" s="45" t="s">
        <v>983</v>
      </c>
      <c r="N109" s="48">
        <v>0</v>
      </c>
      <c r="O109" s="48">
        <v>0</v>
      </c>
      <c r="P109" s="60">
        <v>45930</v>
      </c>
      <c r="Q109" s="49">
        <v>1</v>
      </c>
      <c r="R109" s="49"/>
      <c r="S109" s="44" t="s">
        <v>984</v>
      </c>
      <c r="T109" s="50"/>
      <c r="U109" s="51"/>
      <c r="V109" s="41"/>
      <c r="W109" s="52"/>
      <c r="X109" s="45"/>
      <c r="Y109" s="51"/>
      <c r="Z109" s="51"/>
      <c r="AA109" s="41"/>
      <c r="AB109" s="52"/>
      <c r="AC109" s="45"/>
      <c r="AD109" s="51"/>
      <c r="AE109" s="51"/>
      <c r="AF109" s="41"/>
      <c r="AG109" s="52"/>
      <c r="AH109" s="45"/>
      <c r="AI109" s="51"/>
      <c r="AJ109" s="51"/>
      <c r="AK109" s="41"/>
      <c r="AL109" s="52"/>
      <c r="AM109" s="45"/>
      <c r="AN109" s="51"/>
      <c r="AO109" s="51"/>
      <c r="AP109" s="41"/>
      <c r="AQ109" s="52"/>
      <c r="AR109" s="45"/>
      <c r="AS109" s="51"/>
      <c r="AT109" s="51"/>
      <c r="AU109" s="41"/>
      <c r="AV109" s="52"/>
      <c r="AW109" s="45"/>
      <c r="AX109" s="51"/>
      <c r="AY109" s="51"/>
      <c r="AZ109" s="41"/>
      <c r="BA109" s="52"/>
      <c r="BB109" s="45"/>
      <c r="BC109" s="51"/>
      <c r="BD109" s="51"/>
      <c r="BE109" s="41"/>
      <c r="BF109" s="52"/>
      <c r="BG109" s="45"/>
      <c r="BH109" s="51"/>
      <c r="BI109" s="51"/>
      <c r="BJ109" s="41"/>
      <c r="BK109" s="52"/>
      <c r="BL109" s="45"/>
      <c r="BM109" s="51"/>
      <c r="BN109" s="51"/>
      <c r="BO109" s="41"/>
      <c r="BP109" s="52"/>
      <c r="BQ109" s="45"/>
      <c r="BR109" s="51"/>
      <c r="BS109" s="51"/>
      <c r="BT109" s="41"/>
      <c r="BU109" s="52"/>
      <c r="BV109" s="45"/>
      <c r="BW109" s="51"/>
      <c r="BX109" s="450"/>
      <c r="BY109" s="450"/>
      <c r="BZ109" s="55">
        <f t="shared" si="0"/>
        <v>1</v>
      </c>
      <c r="CA109" s="55">
        <f t="shared" si="1"/>
        <v>0</v>
      </c>
      <c r="CB109" s="10"/>
      <c r="CC109" s="10"/>
      <c r="CD109" s="11"/>
      <c r="CE109" s="11"/>
      <c r="CF109" s="11"/>
      <c r="CG109" s="11"/>
      <c r="CH109" s="11"/>
      <c r="CI109" s="11"/>
      <c r="CJ109" s="11"/>
      <c r="CK109" s="11"/>
      <c r="CL109" s="11"/>
      <c r="CM109" s="11"/>
      <c r="CN109" s="11"/>
      <c r="CO109" s="11"/>
      <c r="CP109" s="11"/>
      <c r="CQ109" s="11"/>
    </row>
    <row r="110" spans="1:95" ht="102.75" customHeight="1" x14ac:dyDescent="0.3">
      <c r="A110" s="4"/>
      <c r="B110" s="450"/>
      <c r="C110" s="450"/>
      <c r="D110" s="450"/>
      <c r="E110" s="45" t="s">
        <v>985</v>
      </c>
      <c r="F110" s="45" t="s">
        <v>986</v>
      </c>
      <c r="G110" s="44">
        <v>102</v>
      </c>
      <c r="H110" s="44" t="s">
        <v>167</v>
      </c>
      <c r="I110" s="44" t="s">
        <v>987</v>
      </c>
      <c r="J110" s="45" t="s">
        <v>988</v>
      </c>
      <c r="K110" s="45" t="s">
        <v>28</v>
      </c>
      <c r="L110" s="46">
        <v>45746</v>
      </c>
      <c r="M110" s="45" t="s">
        <v>814</v>
      </c>
      <c r="N110" s="48">
        <v>0</v>
      </c>
      <c r="O110" s="48">
        <v>0</v>
      </c>
      <c r="P110" s="60">
        <v>45930</v>
      </c>
      <c r="Q110" s="49">
        <v>1</v>
      </c>
      <c r="R110" s="49"/>
      <c r="S110" s="44" t="s">
        <v>984</v>
      </c>
      <c r="T110" s="50"/>
      <c r="U110" s="51"/>
      <c r="V110" s="41"/>
      <c r="W110" s="52"/>
      <c r="X110" s="45"/>
      <c r="Y110" s="51"/>
      <c r="Z110" s="51"/>
      <c r="AA110" s="41"/>
      <c r="AB110" s="52"/>
      <c r="AC110" s="45"/>
      <c r="AD110" s="51"/>
      <c r="AE110" s="51"/>
      <c r="AF110" s="41"/>
      <c r="AG110" s="52"/>
      <c r="AH110" s="45"/>
      <c r="AI110" s="51"/>
      <c r="AJ110" s="51"/>
      <c r="AK110" s="41"/>
      <c r="AL110" s="52"/>
      <c r="AM110" s="45"/>
      <c r="AN110" s="51"/>
      <c r="AO110" s="51"/>
      <c r="AP110" s="41"/>
      <c r="AQ110" s="52"/>
      <c r="AR110" s="45"/>
      <c r="AS110" s="51"/>
      <c r="AT110" s="51"/>
      <c r="AU110" s="41"/>
      <c r="AV110" s="52"/>
      <c r="AW110" s="45"/>
      <c r="AX110" s="51"/>
      <c r="AY110" s="51"/>
      <c r="AZ110" s="41"/>
      <c r="BA110" s="52"/>
      <c r="BB110" s="45"/>
      <c r="BC110" s="51"/>
      <c r="BD110" s="51"/>
      <c r="BE110" s="41"/>
      <c r="BF110" s="52"/>
      <c r="BG110" s="45"/>
      <c r="BH110" s="51"/>
      <c r="BI110" s="51"/>
      <c r="BJ110" s="41"/>
      <c r="BK110" s="52"/>
      <c r="BL110" s="45"/>
      <c r="BM110" s="51"/>
      <c r="BN110" s="51"/>
      <c r="BO110" s="41"/>
      <c r="BP110" s="52"/>
      <c r="BQ110" s="45"/>
      <c r="BR110" s="51"/>
      <c r="BS110" s="51"/>
      <c r="BT110" s="41"/>
      <c r="BU110" s="52"/>
      <c r="BV110" s="45"/>
      <c r="BW110" s="51"/>
      <c r="BX110" s="450"/>
      <c r="BY110" s="450"/>
      <c r="BZ110" s="55">
        <f t="shared" si="0"/>
        <v>1</v>
      </c>
      <c r="CA110" s="55">
        <f t="shared" si="1"/>
        <v>0</v>
      </c>
      <c r="CB110" s="10"/>
      <c r="CC110" s="10"/>
      <c r="CD110" s="11"/>
      <c r="CE110" s="11"/>
      <c r="CF110" s="11"/>
      <c r="CG110" s="11"/>
      <c r="CH110" s="11"/>
      <c r="CI110" s="11"/>
      <c r="CJ110" s="11"/>
      <c r="CK110" s="11"/>
      <c r="CL110" s="11"/>
      <c r="CM110" s="11"/>
      <c r="CN110" s="11"/>
      <c r="CO110" s="11"/>
      <c r="CP110" s="11"/>
      <c r="CQ110" s="11"/>
    </row>
    <row r="111" spans="1:95" ht="73.5" customHeight="1" x14ac:dyDescent="0.3">
      <c r="A111" s="4"/>
      <c r="B111" s="450"/>
      <c r="C111" s="450"/>
      <c r="D111" s="450"/>
      <c r="E111" s="44" t="s">
        <v>989</v>
      </c>
      <c r="F111" s="44" t="s">
        <v>990</v>
      </c>
      <c r="G111" s="44">
        <v>103</v>
      </c>
      <c r="H111" s="44" t="s">
        <v>167</v>
      </c>
      <c r="I111" s="44" t="s">
        <v>991</v>
      </c>
      <c r="J111" s="45" t="s">
        <v>992</v>
      </c>
      <c r="K111" s="45" t="s">
        <v>28</v>
      </c>
      <c r="L111" s="46">
        <v>45746</v>
      </c>
      <c r="M111" s="45" t="s">
        <v>814</v>
      </c>
      <c r="N111" s="48">
        <v>0</v>
      </c>
      <c r="O111" s="48">
        <v>0</v>
      </c>
      <c r="P111" s="60">
        <v>45930</v>
      </c>
      <c r="Q111" s="49">
        <v>1</v>
      </c>
      <c r="R111" s="49"/>
      <c r="S111" s="44" t="s">
        <v>993</v>
      </c>
      <c r="T111" s="50"/>
      <c r="U111" s="51"/>
      <c r="V111" s="41"/>
      <c r="W111" s="52"/>
      <c r="X111" s="45"/>
      <c r="Y111" s="51"/>
      <c r="Z111" s="51"/>
      <c r="AA111" s="41"/>
      <c r="AB111" s="52"/>
      <c r="AC111" s="45"/>
      <c r="AD111" s="51"/>
      <c r="AE111" s="51"/>
      <c r="AF111" s="41"/>
      <c r="AG111" s="52"/>
      <c r="AH111" s="45"/>
      <c r="AI111" s="51"/>
      <c r="AJ111" s="51"/>
      <c r="AK111" s="41"/>
      <c r="AL111" s="52"/>
      <c r="AM111" s="45"/>
      <c r="AN111" s="51"/>
      <c r="AO111" s="51"/>
      <c r="AP111" s="41"/>
      <c r="AQ111" s="52"/>
      <c r="AR111" s="45"/>
      <c r="AS111" s="51"/>
      <c r="AT111" s="51"/>
      <c r="AU111" s="41"/>
      <c r="AV111" s="52"/>
      <c r="AW111" s="45"/>
      <c r="AX111" s="51"/>
      <c r="AY111" s="51"/>
      <c r="AZ111" s="41"/>
      <c r="BA111" s="52"/>
      <c r="BB111" s="45"/>
      <c r="BC111" s="51"/>
      <c r="BD111" s="51"/>
      <c r="BE111" s="41"/>
      <c r="BF111" s="52"/>
      <c r="BG111" s="45"/>
      <c r="BH111" s="51"/>
      <c r="BI111" s="51"/>
      <c r="BJ111" s="41"/>
      <c r="BK111" s="52"/>
      <c r="BL111" s="45"/>
      <c r="BM111" s="51"/>
      <c r="BN111" s="51"/>
      <c r="BO111" s="41"/>
      <c r="BP111" s="52"/>
      <c r="BQ111" s="45"/>
      <c r="BR111" s="51"/>
      <c r="BS111" s="51"/>
      <c r="BT111" s="41"/>
      <c r="BU111" s="52"/>
      <c r="BV111" s="45"/>
      <c r="BW111" s="51"/>
      <c r="BX111" s="450"/>
      <c r="BY111" s="450"/>
      <c r="BZ111" s="55">
        <f t="shared" si="0"/>
        <v>1</v>
      </c>
      <c r="CA111" s="55">
        <f t="shared" si="1"/>
        <v>0</v>
      </c>
      <c r="CB111" s="10"/>
      <c r="CC111" s="10"/>
      <c r="CD111" s="11"/>
      <c r="CE111" s="11"/>
      <c r="CF111" s="11"/>
      <c r="CG111" s="11"/>
      <c r="CH111" s="11"/>
      <c r="CI111" s="11"/>
      <c r="CJ111" s="11"/>
      <c r="CK111" s="11"/>
      <c r="CL111" s="11"/>
      <c r="CM111" s="11"/>
      <c r="CN111" s="11"/>
      <c r="CO111" s="11"/>
      <c r="CP111" s="11"/>
      <c r="CQ111" s="11"/>
    </row>
    <row r="112" spans="1:95" ht="102" customHeight="1" x14ac:dyDescent="0.3">
      <c r="A112" s="4"/>
      <c r="B112" s="450"/>
      <c r="C112" s="450"/>
      <c r="D112" s="450"/>
      <c r="E112" s="45" t="s">
        <v>994</v>
      </c>
      <c r="F112" s="45" t="s">
        <v>995</v>
      </c>
      <c r="G112" s="44">
        <v>104</v>
      </c>
      <c r="H112" s="44" t="s">
        <v>167</v>
      </c>
      <c r="I112" s="44" t="s">
        <v>996</v>
      </c>
      <c r="J112" s="44" t="s">
        <v>997</v>
      </c>
      <c r="K112" s="45" t="s">
        <v>28</v>
      </c>
      <c r="L112" s="46">
        <v>45746</v>
      </c>
      <c r="M112" s="45" t="s">
        <v>814</v>
      </c>
      <c r="N112" s="48">
        <v>0</v>
      </c>
      <c r="O112" s="48">
        <v>0</v>
      </c>
      <c r="P112" s="60">
        <v>45930</v>
      </c>
      <c r="Q112" s="49">
        <v>1</v>
      </c>
      <c r="R112" s="49"/>
      <c r="S112" s="44" t="s">
        <v>993</v>
      </c>
      <c r="T112" s="50"/>
      <c r="U112" s="51"/>
      <c r="V112" s="41"/>
      <c r="W112" s="52"/>
      <c r="X112" s="45"/>
      <c r="Y112" s="51"/>
      <c r="Z112" s="51"/>
      <c r="AA112" s="41"/>
      <c r="AB112" s="52"/>
      <c r="AC112" s="45"/>
      <c r="AD112" s="51"/>
      <c r="AE112" s="51"/>
      <c r="AF112" s="41"/>
      <c r="AG112" s="52"/>
      <c r="AH112" s="45"/>
      <c r="AI112" s="51"/>
      <c r="AJ112" s="51"/>
      <c r="AK112" s="41"/>
      <c r="AL112" s="52"/>
      <c r="AM112" s="45"/>
      <c r="AN112" s="51"/>
      <c r="AO112" s="51"/>
      <c r="AP112" s="41"/>
      <c r="AQ112" s="52"/>
      <c r="AR112" s="45"/>
      <c r="AS112" s="51"/>
      <c r="AT112" s="51"/>
      <c r="AU112" s="41"/>
      <c r="AV112" s="52"/>
      <c r="AW112" s="45"/>
      <c r="AX112" s="51"/>
      <c r="AY112" s="51"/>
      <c r="AZ112" s="41"/>
      <c r="BA112" s="52"/>
      <c r="BB112" s="45"/>
      <c r="BC112" s="51"/>
      <c r="BD112" s="51"/>
      <c r="BE112" s="41"/>
      <c r="BF112" s="52"/>
      <c r="BG112" s="45"/>
      <c r="BH112" s="51"/>
      <c r="BI112" s="51"/>
      <c r="BJ112" s="41"/>
      <c r="BK112" s="52"/>
      <c r="BL112" s="45"/>
      <c r="BM112" s="51"/>
      <c r="BN112" s="51"/>
      <c r="BO112" s="41"/>
      <c r="BP112" s="52"/>
      <c r="BQ112" s="45"/>
      <c r="BR112" s="51"/>
      <c r="BS112" s="51"/>
      <c r="BT112" s="41"/>
      <c r="BU112" s="52"/>
      <c r="BV112" s="45"/>
      <c r="BW112" s="51"/>
      <c r="BX112" s="450"/>
      <c r="BY112" s="450"/>
      <c r="BZ112" s="55">
        <f t="shared" si="0"/>
        <v>1</v>
      </c>
      <c r="CA112" s="55">
        <f t="shared" si="1"/>
        <v>0</v>
      </c>
      <c r="CB112" s="10"/>
      <c r="CC112" s="10"/>
      <c r="CD112" s="11"/>
      <c r="CE112" s="11"/>
      <c r="CF112" s="11"/>
      <c r="CG112" s="11"/>
      <c r="CH112" s="11"/>
      <c r="CI112" s="11"/>
      <c r="CJ112" s="11"/>
      <c r="CK112" s="11"/>
      <c r="CL112" s="11"/>
      <c r="CM112" s="11"/>
      <c r="CN112" s="11"/>
      <c r="CO112" s="11"/>
      <c r="CP112" s="11"/>
      <c r="CQ112" s="11"/>
    </row>
    <row r="113" spans="1:95" ht="105" customHeight="1" x14ac:dyDescent="0.3">
      <c r="A113" s="4"/>
      <c r="B113" s="450"/>
      <c r="C113" s="450"/>
      <c r="D113" s="450"/>
      <c r="E113" s="44" t="s">
        <v>998</v>
      </c>
      <c r="F113" s="44" t="s">
        <v>999</v>
      </c>
      <c r="G113" s="44">
        <v>105</v>
      </c>
      <c r="H113" s="44" t="s">
        <v>167</v>
      </c>
      <c r="I113" s="44" t="s">
        <v>1000</v>
      </c>
      <c r="J113" s="45" t="s">
        <v>1001</v>
      </c>
      <c r="K113" s="45" t="s">
        <v>67</v>
      </c>
      <c r="L113" s="46">
        <v>45746</v>
      </c>
      <c r="M113" s="45" t="s">
        <v>1002</v>
      </c>
      <c r="N113" s="48">
        <v>0</v>
      </c>
      <c r="O113" s="48">
        <v>100</v>
      </c>
      <c r="P113" s="60">
        <v>45930</v>
      </c>
      <c r="Q113" s="49">
        <v>1</v>
      </c>
      <c r="R113" s="49"/>
      <c r="S113" s="44"/>
      <c r="T113" s="50"/>
      <c r="U113" s="51">
        <v>45868</v>
      </c>
      <c r="V113" s="41">
        <v>1</v>
      </c>
      <c r="W113" s="52">
        <v>1</v>
      </c>
      <c r="X113" s="45" t="s">
        <v>1003</v>
      </c>
      <c r="Y113" s="51"/>
      <c r="Z113" s="51"/>
      <c r="AA113" s="41"/>
      <c r="AB113" s="52"/>
      <c r="AC113" s="45"/>
      <c r="AD113" s="51"/>
      <c r="AE113" s="51"/>
      <c r="AF113" s="41"/>
      <c r="AG113" s="52"/>
      <c r="AH113" s="45"/>
      <c r="AI113" s="51"/>
      <c r="AJ113" s="51"/>
      <c r="AK113" s="41"/>
      <c r="AL113" s="52"/>
      <c r="AM113" s="45"/>
      <c r="AN113" s="51"/>
      <c r="AO113" s="51"/>
      <c r="AP113" s="41"/>
      <c r="AQ113" s="52"/>
      <c r="AR113" s="45"/>
      <c r="AS113" s="51"/>
      <c r="AT113" s="51"/>
      <c r="AU113" s="41"/>
      <c r="AV113" s="52"/>
      <c r="AW113" s="45"/>
      <c r="AX113" s="51"/>
      <c r="AY113" s="51"/>
      <c r="AZ113" s="41"/>
      <c r="BA113" s="52"/>
      <c r="BB113" s="45"/>
      <c r="BC113" s="51"/>
      <c r="BD113" s="51"/>
      <c r="BE113" s="41"/>
      <c r="BF113" s="52"/>
      <c r="BG113" s="45"/>
      <c r="BH113" s="51"/>
      <c r="BI113" s="51"/>
      <c r="BJ113" s="41"/>
      <c r="BK113" s="52"/>
      <c r="BL113" s="45"/>
      <c r="BM113" s="51"/>
      <c r="BN113" s="51"/>
      <c r="BO113" s="41"/>
      <c r="BP113" s="52"/>
      <c r="BQ113" s="45"/>
      <c r="BR113" s="51"/>
      <c r="BS113" s="51"/>
      <c r="BT113" s="41"/>
      <c r="BU113" s="52"/>
      <c r="BV113" s="45"/>
      <c r="BW113" s="51"/>
      <c r="BX113" s="450"/>
      <c r="BY113" s="450"/>
      <c r="BZ113" s="55">
        <f t="shared" si="0"/>
        <v>1</v>
      </c>
      <c r="CA113" s="55">
        <f t="shared" si="1"/>
        <v>1</v>
      </c>
      <c r="CB113" s="10"/>
      <c r="CC113" s="10"/>
      <c r="CD113" s="11"/>
      <c r="CE113" s="11"/>
      <c r="CF113" s="11"/>
      <c r="CG113" s="11"/>
      <c r="CH113" s="11"/>
      <c r="CI113" s="11"/>
      <c r="CJ113" s="11"/>
      <c r="CK113" s="11"/>
      <c r="CL113" s="11"/>
      <c r="CM113" s="11"/>
      <c r="CN113" s="11"/>
      <c r="CO113" s="11"/>
      <c r="CP113" s="11"/>
      <c r="CQ113" s="11"/>
    </row>
    <row r="114" spans="1:95" ht="57" x14ac:dyDescent="0.3">
      <c r="A114" s="4"/>
      <c r="B114" s="450"/>
      <c r="C114" s="450"/>
      <c r="D114" s="450"/>
      <c r="E114" s="44" t="s">
        <v>1004</v>
      </c>
      <c r="F114" s="44" t="s">
        <v>1005</v>
      </c>
      <c r="G114" s="44">
        <v>106</v>
      </c>
      <c r="H114" s="44" t="s">
        <v>167</v>
      </c>
      <c r="I114" s="44" t="s">
        <v>1006</v>
      </c>
      <c r="J114" s="45" t="s">
        <v>1007</v>
      </c>
      <c r="K114" s="45" t="s">
        <v>28</v>
      </c>
      <c r="L114" s="46">
        <v>45746</v>
      </c>
      <c r="M114" s="45" t="s">
        <v>814</v>
      </c>
      <c r="N114" s="48">
        <v>0</v>
      </c>
      <c r="O114" s="48">
        <v>0</v>
      </c>
      <c r="P114" s="60">
        <v>45930</v>
      </c>
      <c r="Q114" s="49">
        <v>1</v>
      </c>
      <c r="R114" s="49"/>
      <c r="S114" s="44"/>
      <c r="T114" s="50"/>
      <c r="U114" s="51">
        <v>45868</v>
      </c>
      <c r="V114" s="41">
        <v>1</v>
      </c>
      <c r="W114" s="52">
        <v>1</v>
      </c>
      <c r="X114" s="45" t="s">
        <v>1003</v>
      </c>
      <c r="Y114" s="51"/>
      <c r="Z114" s="51"/>
      <c r="AA114" s="41"/>
      <c r="AB114" s="52"/>
      <c r="AC114" s="45"/>
      <c r="AD114" s="51"/>
      <c r="AE114" s="51"/>
      <c r="AF114" s="41"/>
      <c r="AG114" s="52"/>
      <c r="AH114" s="45"/>
      <c r="AI114" s="51"/>
      <c r="AJ114" s="51"/>
      <c r="AK114" s="41"/>
      <c r="AL114" s="52"/>
      <c r="AM114" s="45"/>
      <c r="AN114" s="51"/>
      <c r="AO114" s="51"/>
      <c r="AP114" s="41"/>
      <c r="AQ114" s="52"/>
      <c r="AR114" s="45"/>
      <c r="AS114" s="51"/>
      <c r="AT114" s="51"/>
      <c r="AU114" s="41"/>
      <c r="AV114" s="52"/>
      <c r="AW114" s="45"/>
      <c r="AX114" s="51"/>
      <c r="AY114" s="51"/>
      <c r="AZ114" s="41"/>
      <c r="BA114" s="52"/>
      <c r="BB114" s="45"/>
      <c r="BC114" s="51"/>
      <c r="BD114" s="51"/>
      <c r="BE114" s="41"/>
      <c r="BF114" s="52"/>
      <c r="BG114" s="45"/>
      <c r="BH114" s="51"/>
      <c r="BI114" s="51"/>
      <c r="BJ114" s="41"/>
      <c r="BK114" s="52"/>
      <c r="BL114" s="45"/>
      <c r="BM114" s="51"/>
      <c r="BN114" s="51"/>
      <c r="BO114" s="41"/>
      <c r="BP114" s="52"/>
      <c r="BQ114" s="45"/>
      <c r="BR114" s="51"/>
      <c r="BS114" s="51"/>
      <c r="BT114" s="41"/>
      <c r="BU114" s="52"/>
      <c r="BV114" s="45"/>
      <c r="BW114" s="51"/>
      <c r="BX114" s="450"/>
      <c r="BY114" s="450"/>
      <c r="BZ114" s="55">
        <f t="shared" si="0"/>
        <v>1</v>
      </c>
      <c r="CA114" s="55">
        <f t="shared" si="1"/>
        <v>1</v>
      </c>
      <c r="CB114" s="10"/>
      <c r="CC114" s="10"/>
      <c r="CD114" s="11"/>
      <c r="CE114" s="11"/>
      <c r="CF114" s="11"/>
      <c r="CG114" s="11"/>
      <c r="CH114" s="11"/>
      <c r="CI114" s="11"/>
      <c r="CJ114" s="11"/>
      <c r="CK114" s="11"/>
      <c r="CL114" s="11"/>
      <c r="CM114" s="11"/>
      <c r="CN114" s="11"/>
      <c r="CO114" s="11"/>
      <c r="CP114" s="11"/>
      <c r="CQ114" s="11"/>
    </row>
    <row r="115" spans="1:95" ht="71.25" x14ac:dyDescent="0.3">
      <c r="A115" s="4"/>
      <c r="B115" s="450"/>
      <c r="C115" s="450"/>
      <c r="D115" s="450"/>
      <c r="E115" s="44" t="s">
        <v>1008</v>
      </c>
      <c r="F115" s="44" t="s">
        <v>1009</v>
      </c>
      <c r="G115" s="44">
        <v>107</v>
      </c>
      <c r="H115" s="44" t="s">
        <v>167</v>
      </c>
      <c r="I115" s="44" t="s">
        <v>1000</v>
      </c>
      <c r="J115" s="45" t="s">
        <v>1001</v>
      </c>
      <c r="K115" s="45" t="s">
        <v>67</v>
      </c>
      <c r="L115" s="46">
        <v>45746</v>
      </c>
      <c r="M115" s="45" t="s">
        <v>1002</v>
      </c>
      <c r="N115" s="48">
        <v>0</v>
      </c>
      <c r="O115" s="48">
        <v>100</v>
      </c>
      <c r="P115" s="60">
        <v>45968</v>
      </c>
      <c r="Q115" s="49">
        <v>1</v>
      </c>
      <c r="R115" s="49">
        <v>1</v>
      </c>
      <c r="S115" s="44" t="s">
        <v>1010</v>
      </c>
      <c r="T115" s="50"/>
      <c r="U115" s="51">
        <v>45868</v>
      </c>
      <c r="V115" s="41">
        <v>1</v>
      </c>
      <c r="W115" s="52">
        <v>1</v>
      </c>
      <c r="X115" s="45" t="s">
        <v>1003</v>
      </c>
      <c r="Y115" s="51"/>
      <c r="Z115" s="51"/>
      <c r="AA115" s="41"/>
      <c r="AB115" s="52"/>
      <c r="AC115" s="45"/>
      <c r="AD115" s="51"/>
      <c r="AE115" s="51"/>
      <c r="AF115" s="41"/>
      <c r="AG115" s="52"/>
      <c r="AH115" s="45"/>
      <c r="AI115" s="51"/>
      <c r="AJ115" s="51"/>
      <c r="AK115" s="41"/>
      <c r="AL115" s="52"/>
      <c r="AM115" s="45"/>
      <c r="AN115" s="51"/>
      <c r="AO115" s="51"/>
      <c r="AP115" s="41"/>
      <c r="AQ115" s="52"/>
      <c r="AR115" s="45"/>
      <c r="AS115" s="51"/>
      <c r="AT115" s="51"/>
      <c r="AU115" s="41"/>
      <c r="AV115" s="52"/>
      <c r="AW115" s="45"/>
      <c r="AX115" s="51"/>
      <c r="AY115" s="51"/>
      <c r="AZ115" s="41"/>
      <c r="BA115" s="52"/>
      <c r="BB115" s="45"/>
      <c r="BC115" s="51"/>
      <c r="BD115" s="51"/>
      <c r="BE115" s="41"/>
      <c r="BF115" s="52"/>
      <c r="BG115" s="45"/>
      <c r="BH115" s="51"/>
      <c r="BI115" s="51"/>
      <c r="BJ115" s="41"/>
      <c r="BK115" s="52"/>
      <c r="BL115" s="45"/>
      <c r="BM115" s="51"/>
      <c r="BN115" s="51"/>
      <c r="BO115" s="41"/>
      <c r="BP115" s="52"/>
      <c r="BQ115" s="45"/>
      <c r="BR115" s="51"/>
      <c r="BS115" s="51"/>
      <c r="BT115" s="41"/>
      <c r="BU115" s="52"/>
      <c r="BV115" s="45"/>
      <c r="BW115" s="51"/>
      <c r="BX115" s="450"/>
      <c r="BY115" s="450"/>
      <c r="BZ115" s="55">
        <f t="shared" si="0"/>
        <v>1</v>
      </c>
      <c r="CA115" s="55">
        <f t="shared" si="1"/>
        <v>1</v>
      </c>
      <c r="CB115" s="10"/>
      <c r="CC115" s="10"/>
      <c r="CD115" s="11"/>
      <c r="CE115" s="11"/>
      <c r="CF115" s="11"/>
      <c r="CG115" s="11"/>
      <c r="CH115" s="11"/>
      <c r="CI115" s="11"/>
      <c r="CJ115" s="11"/>
      <c r="CK115" s="11"/>
      <c r="CL115" s="11"/>
      <c r="CM115" s="11"/>
      <c r="CN115" s="11"/>
      <c r="CO115" s="11"/>
      <c r="CP115" s="11"/>
      <c r="CQ115" s="11"/>
    </row>
    <row r="116" spans="1:95" ht="57" x14ac:dyDescent="0.3">
      <c r="A116" s="4"/>
      <c r="B116" s="450"/>
      <c r="C116" s="450"/>
      <c r="D116" s="450"/>
      <c r="E116" s="44" t="s">
        <v>1011</v>
      </c>
      <c r="F116" s="44" t="s">
        <v>1012</v>
      </c>
      <c r="G116" s="44">
        <v>108</v>
      </c>
      <c r="H116" s="44" t="s">
        <v>167</v>
      </c>
      <c r="I116" s="44" t="s">
        <v>1013</v>
      </c>
      <c r="J116" s="45" t="s">
        <v>1001</v>
      </c>
      <c r="K116" s="45" t="s">
        <v>67</v>
      </c>
      <c r="L116" s="46">
        <v>45746</v>
      </c>
      <c r="M116" s="45" t="s">
        <v>1002</v>
      </c>
      <c r="N116" s="48">
        <v>0</v>
      </c>
      <c r="O116" s="48">
        <v>100</v>
      </c>
      <c r="P116" s="60">
        <v>45968</v>
      </c>
      <c r="Q116" s="49">
        <v>1</v>
      </c>
      <c r="R116" s="49">
        <v>1</v>
      </c>
      <c r="S116" s="44" t="s">
        <v>1010</v>
      </c>
      <c r="T116" s="50"/>
      <c r="U116" s="51">
        <v>45868</v>
      </c>
      <c r="V116" s="41">
        <v>1</v>
      </c>
      <c r="W116" s="52">
        <v>1</v>
      </c>
      <c r="X116" s="45" t="s">
        <v>1003</v>
      </c>
      <c r="Y116" s="51"/>
      <c r="Z116" s="51"/>
      <c r="AA116" s="41"/>
      <c r="AB116" s="52"/>
      <c r="AC116" s="45"/>
      <c r="AD116" s="51"/>
      <c r="AE116" s="51"/>
      <c r="AF116" s="41"/>
      <c r="AG116" s="52"/>
      <c r="AH116" s="45"/>
      <c r="AI116" s="51"/>
      <c r="AJ116" s="51"/>
      <c r="AK116" s="41"/>
      <c r="AL116" s="52"/>
      <c r="AM116" s="45"/>
      <c r="AN116" s="51"/>
      <c r="AO116" s="51"/>
      <c r="AP116" s="41"/>
      <c r="AQ116" s="52"/>
      <c r="AR116" s="45"/>
      <c r="AS116" s="51"/>
      <c r="AT116" s="51"/>
      <c r="AU116" s="41"/>
      <c r="AV116" s="52"/>
      <c r="AW116" s="45"/>
      <c r="AX116" s="51"/>
      <c r="AY116" s="51"/>
      <c r="AZ116" s="41"/>
      <c r="BA116" s="52"/>
      <c r="BB116" s="45"/>
      <c r="BC116" s="51"/>
      <c r="BD116" s="51"/>
      <c r="BE116" s="41"/>
      <c r="BF116" s="52"/>
      <c r="BG116" s="45"/>
      <c r="BH116" s="51"/>
      <c r="BI116" s="51"/>
      <c r="BJ116" s="41"/>
      <c r="BK116" s="52"/>
      <c r="BL116" s="45"/>
      <c r="BM116" s="51"/>
      <c r="BN116" s="51"/>
      <c r="BO116" s="41"/>
      <c r="BP116" s="52"/>
      <c r="BQ116" s="45"/>
      <c r="BR116" s="51"/>
      <c r="BS116" s="51"/>
      <c r="BT116" s="41"/>
      <c r="BU116" s="52"/>
      <c r="BV116" s="45"/>
      <c r="BW116" s="51"/>
      <c r="BX116" s="450"/>
      <c r="BY116" s="450"/>
      <c r="BZ116" s="55">
        <f t="shared" si="0"/>
        <v>1</v>
      </c>
      <c r="CA116" s="55">
        <f t="shared" si="1"/>
        <v>1</v>
      </c>
      <c r="CB116" s="10"/>
      <c r="CC116" s="10"/>
      <c r="CD116" s="11"/>
      <c r="CE116" s="11"/>
      <c r="CF116" s="11"/>
      <c r="CG116" s="11"/>
      <c r="CH116" s="11"/>
      <c r="CI116" s="11"/>
      <c r="CJ116" s="11"/>
      <c r="CK116" s="11"/>
      <c r="CL116" s="11"/>
      <c r="CM116" s="11"/>
      <c r="CN116" s="11"/>
      <c r="CO116" s="11"/>
      <c r="CP116" s="11"/>
      <c r="CQ116" s="11"/>
    </row>
    <row r="117" spans="1:95" ht="57" x14ac:dyDescent="0.3">
      <c r="A117" s="4"/>
      <c r="B117" s="450"/>
      <c r="C117" s="450"/>
      <c r="D117" s="450"/>
      <c r="E117" s="44" t="s">
        <v>1014</v>
      </c>
      <c r="F117" s="44" t="s">
        <v>1015</v>
      </c>
      <c r="G117" s="44">
        <v>109</v>
      </c>
      <c r="H117" s="44" t="s">
        <v>167</v>
      </c>
      <c r="I117" s="44" t="s">
        <v>1016</v>
      </c>
      <c r="J117" s="45" t="s">
        <v>1001</v>
      </c>
      <c r="K117" s="45" t="s">
        <v>67</v>
      </c>
      <c r="L117" s="46">
        <v>45746</v>
      </c>
      <c r="M117" s="45" t="s">
        <v>1002</v>
      </c>
      <c r="N117" s="48">
        <v>0</v>
      </c>
      <c r="O117" s="48">
        <v>100</v>
      </c>
      <c r="P117" s="60">
        <v>45968</v>
      </c>
      <c r="Q117" s="49">
        <v>1</v>
      </c>
      <c r="R117" s="49">
        <v>1</v>
      </c>
      <c r="S117" s="44" t="s">
        <v>1010</v>
      </c>
      <c r="T117" s="50"/>
      <c r="U117" s="51">
        <v>45868</v>
      </c>
      <c r="V117" s="41">
        <v>1</v>
      </c>
      <c r="W117" s="52">
        <v>1</v>
      </c>
      <c r="X117" s="45" t="s">
        <v>1003</v>
      </c>
      <c r="Y117" s="51"/>
      <c r="Z117" s="51"/>
      <c r="AA117" s="41"/>
      <c r="AB117" s="52"/>
      <c r="AC117" s="45"/>
      <c r="AD117" s="51"/>
      <c r="AE117" s="51"/>
      <c r="AF117" s="41"/>
      <c r="AG117" s="52"/>
      <c r="AH117" s="45"/>
      <c r="AI117" s="51"/>
      <c r="AJ117" s="51"/>
      <c r="AK117" s="41"/>
      <c r="AL117" s="52"/>
      <c r="AM117" s="45"/>
      <c r="AN117" s="51"/>
      <c r="AO117" s="51"/>
      <c r="AP117" s="41"/>
      <c r="AQ117" s="52"/>
      <c r="AR117" s="45"/>
      <c r="AS117" s="51"/>
      <c r="AT117" s="51"/>
      <c r="AU117" s="41"/>
      <c r="AV117" s="52"/>
      <c r="AW117" s="45"/>
      <c r="AX117" s="51"/>
      <c r="AY117" s="51"/>
      <c r="AZ117" s="41"/>
      <c r="BA117" s="52"/>
      <c r="BB117" s="45"/>
      <c r="BC117" s="51"/>
      <c r="BD117" s="51"/>
      <c r="BE117" s="41"/>
      <c r="BF117" s="52"/>
      <c r="BG117" s="45"/>
      <c r="BH117" s="51"/>
      <c r="BI117" s="51"/>
      <c r="BJ117" s="41"/>
      <c r="BK117" s="52"/>
      <c r="BL117" s="45"/>
      <c r="BM117" s="51"/>
      <c r="BN117" s="51"/>
      <c r="BO117" s="41"/>
      <c r="BP117" s="52"/>
      <c r="BQ117" s="45"/>
      <c r="BR117" s="51"/>
      <c r="BS117" s="51"/>
      <c r="BT117" s="41"/>
      <c r="BU117" s="52"/>
      <c r="BV117" s="45"/>
      <c r="BW117" s="51"/>
      <c r="BX117" s="450"/>
      <c r="BY117" s="450"/>
      <c r="BZ117" s="55">
        <f t="shared" si="0"/>
        <v>1</v>
      </c>
      <c r="CA117" s="55">
        <f t="shared" si="1"/>
        <v>1</v>
      </c>
      <c r="CB117" s="10"/>
      <c r="CC117" s="10"/>
      <c r="CD117" s="11"/>
      <c r="CE117" s="11"/>
      <c r="CF117" s="11"/>
      <c r="CG117" s="11"/>
      <c r="CH117" s="11"/>
      <c r="CI117" s="11"/>
      <c r="CJ117" s="11"/>
      <c r="CK117" s="11"/>
      <c r="CL117" s="11"/>
      <c r="CM117" s="11"/>
      <c r="CN117" s="11"/>
      <c r="CO117" s="11"/>
      <c r="CP117" s="11"/>
      <c r="CQ117" s="11"/>
    </row>
    <row r="118" spans="1:95" ht="85.5" x14ac:dyDescent="0.3">
      <c r="A118" s="4"/>
      <c r="B118" s="451"/>
      <c r="C118" s="451"/>
      <c r="D118" s="451"/>
      <c r="E118" s="44" t="s">
        <v>1017</v>
      </c>
      <c r="F118" s="44" t="s">
        <v>1018</v>
      </c>
      <c r="G118" s="44">
        <v>110</v>
      </c>
      <c r="H118" s="44" t="s">
        <v>167</v>
      </c>
      <c r="I118" s="44" t="s">
        <v>1019</v>
      </c>
      <c r="J118" s="45" t="s">
        <v>1020</v>
      </c>
      <c r="K118" s="45" t="s">
        <v>37</v>
      </c>
      <c r="L118" s="46">
        <v>45746</v>
      </c>
      <c r="M118" s="45" t="s">
        <v>814</v>
      </c>
      <c r="N118" s="48">
        <v>0</v>
      </c>
      <c r="O118" s="48">
        <v>0</v>
      </c>
      <c r="P118" s="60"/>
      <c r="Q118" s="49">
        <v>1</v>
      </c>
      <c r="R118" s="49"/>
      <c r="S118" s="44"/>
      <c r="T118" s="50"/>
      <c r="U118" s="51"/>
      <c r="V118" s="41"/>
      <c r="W118" s="52"/>
      <c r="X118" s="45"/>
      <c r="Y118" s="51"/>
      <c r="Z118" s="51"/>
      <c r="AA118" s="41"/>
      <c r="AB118" s="52"/>
      <c r="AC118" s="45"/>
      <c r="AD118" s="51"/>
      <c r="AE118" s="51"/>
      <c r="AF118" s="41"/>
      <c r="AG118" s="52"/>
      <c r="AH118" s="45"/>
      <c r="AI118" s="51"/>
      <c r="AJ118" s="51"/>
      <c r="AK118" s="41"/>
      <c r="AL118" s="52"/>
      <c r="AM118" s="45"/>
      <c r="AN118" s="51"/>
      <c r="AO118" s="51"/>
      <c r="AP118" s="41"/>
      <c r="AQ118" s="52"/>
      <c r="AR118" s="45"/>
      <c r="AS118" s="51"/>
      <c r="AT118" s="51"/>
      <c r="AU118" s="41"/>
      <c r="AV118" s="52"/>
      <c r="AW118" s="45"/>
      <c r="AX118" s="51"/>
      <c r="AY118" s="51"/>
      <c r="AZ118" s="41"/>
      <c r="BA118" s="52"/>
      <c r="BB118" s="45"/>
      <c r="BC118" s="51"/>
      <c r="BD118" s="51"/>
      <c r="BE118" s="41"/>
      <c r="BF118" s="52"/>
      <c r="BG118" s="45"/>
      <c r="BH118" s="51"/>
      <c r="BI118" s="51"/>
      <c r="BJ118" s="41"/>
      <c r="BK118" s="52"/>
      <c r="BL118" s="45"/>
      <c r="BM118" s="51"/>
      <c r="BN118" s="51"/>
      <c r="BO118" s="41"/>
      <c r="BP118" s="52"/>
      <c r="BQ118" s="45"/>
      <c r="BR118" s="51"/>
      <c r="BS118" s="51"/>
      <c r="BT118" s="41"/>
      <c r="BU118" s="52"/>
      <c r="BV118" s="45"/>
      <c r="BW118" s="51"/>
      <c r="BX118" s="451"/>
      <c r="BY118" s="451"/>
      <c r="BZ118" s="55">
        <f t="shared" si="0"/>
        <v>1</v>
      </c>
      <c r="CA118" s="55">
        <f t="shared" si="1"/>
        <v>0</v>
      </c>
      <c r="CB118" s="10"/>
      <c r="CC118" s="10"/>
      <c r="CD118" s="11"/>
      <c r="CE118" s="11"/>
      <c r="CF118" s="11"/>
      <c r="CG118" s="11"/>
      <c r="CH118" s="11"/>
      <c r="CI118" s="11"/>
      <c r="CJ118" s="11"/>
      <c r="CK118" s="11"/>
      <c r="CL118" s="11"/>
      <c r="CM118" s="11"/>
      <c r="CN118" s="11"/>
      <c r="CO118" s="11"/>
      <c r="CP118" s="11"/>
      <c r="CQ118" s="11"/>
    </row>
    <row r="119" spans="1:95" ht="71.25" x14ac:dyDescent="0.3">
      <c r="A119" s="4"/>
      <c r="B119" s="48" t="s">
        <v>1021</v>
      </c>
      <c r="C119" s="51">
        <v>45723</v>
      </c>
      <c r="D119" s="51">
        <v>45726</v>
      </c>
      <c r="E119" s="44" t="s">
        <v>1022</v>
      </c>
      <c r="F119" s="45" t="s">
        <v>1023</v>
      </c>
      <c r="G119" s="44">
        <v>111</v>
      </c>
      <c r="H119" s="44" t="s">
        <v>167</v>
      </c>
      <c r="I119" s="44" t="s">
        <v>1024</v>
      </c>
      <c r="J119" s="45" t="s">
        <v>1025</v>
      </c>
      <c r="K119" s="45" t="s">
        <v>6</v>
      </c>
      <c r="L119" s="46" t="s">
        <v>1026</v>
      </c>
      <c r="M119" s="45" t="s">
        <v>1027</v>
      </c>
      <c r="N119" s="49">
        <v>0.8</v>
      </c>
      <c r="O119" s="49">
        <v>1</v>
      </c>
      <c r="P119" s="60">
        <v>45867</v>
      </c>
      <c r="Q119" s="368">
        <v>1</v>
      </c>
      <c r="R119" s="49">
        <v>1</v>
      </c>
      <c r="S119" s="44" t="s">
        <v>1028</v>
      </c>
      <c r="T119" s="50"/>
      <c r="U119" s="51"/>
      <c r="V119" s="41"/>
      <c r="W119" s="52"/>
      <c r="X119" s="45"/>
      <c r="Y119" s="51"/>
      <c r="Z119" s="51"/>
      <c r="AA119" s="41"/>
      <c r="AB119" s="52"/>
      <c r="AC119" s="45"/>
      <c r="AD119" s="51"/>
      <c r="AE119" s="51"/>
      <c r="AF119" s="41"/>
      <c r="AG119" s="52"/>
      <c r="AH119" s="45"/>
      <c r="AI119" s="51"/>
      <c r="AJ119" s="51"/>
      <c r="AK119" s="41"/>
      <c r="AL119" s="52"/>
      <c r="AM119" s="45"/>
      <c r="AN119" s="51"/>
      <c r="AO119" s="51"/>
      <c r="AP119" s="41"/>
      <c r="AQ119" s="52"/>
      <c r="AR119" s="45"/>
      <c r="AS119" s="51"/>
      <c r="AT119" s="51"/>
      <c r="AU119" s="41"/>
      <c r="AV119" s="52"/>
      <c r="AW119" s="45"/>
      <c r="AX119" s="51"/>
      <c r="AY119" s="51"/>
      <c r="AZ119" s="41"/>
      <c r="BA119" s="52"/>
      <c r="BB119" s="45"/>
      <c r="BC119" s="51"/>
      <c r="BD119" s="51"/>
      <c r="BE119" s="41"/>
      <c r="BF119" s="52"/>
      <c r="BG119" s="369"/>
      <c r="BH119" s="370"/>
      <c r="BI119" s="370"/>
      <c r="BJ119" s="371"/>
      <c r="BK119" s="372"/>
      <c r="BL119" s="369"/>
      <c r="BM119" s="370"/>
      <c r="BN119" s="370"/>
      <c r="BO119" s="371"/>
      <c r="BP119" s="372"/>
      <c r="BQ119" s="369"/>
      <c r="BR119" s="370"/>
      <c r="BS119" s="370"/>
      <c r="BT119" s="371"/>
      <c r="BU119" s="372"/>
      <c r="BV119" s="369"/>
      <c r="BW119" s="370"/>
      <c r="BX119" s="373"/>
      <c r="BY119" s="373"/>
      <c r="BZ119" s="55"/>
      <c r="CA119" s="55"/>
      <c r="CB119" s="10"/>
      <c r="CC119" s="10"/>
      <c r="CD119" s="11"/>
      <c r="CE119" s="11"/>
      <c r="CF119" s="11"/>
      <c r="CG119" s="11"/>
      <c r="CH119" s="11"/>
      <c r="CI119" s="11"/>
      <c r="CJ119" s="11"/>
      <c r="CK119" s="11"/>
      <c r="CL119" s="11"/>
      <c r="CM119" s="11"/>
      <c r="CN119" s="11"/>
      <c r="CO119" s="11"/>
      <c r="CP119" s="11"/>
      <c r="CQ119" s="11"/>
    </row>
    <row r="120" spans="1:95" ht="99.75" customHeight="1" x14ac:dyDescent="0.3">
      <c r="A120" s="4"/>
      <c r="B120" s="452" t="s">
        <v>287</v>
      </c>
      <c r="C120" s="478">
        <v>45680</v>
      </c>
      <c r="D120" s="478">
        <v>45685</v>
      </c>
      <c r="E120" s="45" t="s">
        <v>1029</v>
      </c>
      <c r="F120" s="45" t="s">
        <v>1030</v>
      </c>
      <c r="G120" s="44">
        <v>112</v>
      </c>
      <c r="H120" s="44" t="s">
        <v>236</v>
      </c>
      <c r="I120" s="45" t="s">
        <v>1031</v>
      </c>
      <c r="J120" s="45" t="s">
        <v>1032</v>
      </c>
      <c r="K120" s="45" t="s">
        <v>27</v>
      </c>
      <c r="L120" s="50">
        <v>45681</v>
      </c>
      <c r="M120" s="45" t="s">
        <v>814</v>
      </c>
      <c r="N120" s="48" t="s">
        <v>765</v>
      </c>
      <c r="O120" s="48" t="s">
        <v>772</v>
      </c>
      <c r="P120" s="51">
        <v>45681</v>
      </c>
      <c r="Q120" s="41">
        <v>1</v>
      </c>
      <c r="R120" s="52">
        <v>1</v>
      </c>
      <c r="S120" s="45" t="s">
        <v>1033</v>
      </c>
      <c r="T120" s="50"/>
      <c r="U120" s="51"/>
      <c r="V120" s="41"/>
      <c r="W120" s="52"/>
      <c r="X120" s="45"/>
      <c r="Y120" s="51"/>
      <c r="Z120" s="51"/>
      <c r="AA120" s="41"/>
      <c r="AB120" s="52"/>
      <c r="AC120" s="45"/>
      <c r="AD120" s="51"/>
      <c r="AE120" s="51"/>
      <c r="AF120" s="41"/>
      <c r="AG120" s="52"/>
      <c r="AH120" s="45"/>
      <c r="AI120" s="51"/>
      <c r="AJ120" s="51"/>
      <c r="AK120" s="41"/>
      <c r="AL120" s="52"/>
      <c r="AM120" s="45"/>
      <c r="AN120" s="51"/>
      <c r="AO120" s="51"/>
      <c r="AP120" s="41"/>
      <c r="AQ120" s="52"/>
      <c r="AR120" s="45"/>
      <c r="AS120" s="51"/>
      <c r="AT120" s="51"/>
      <c r="AU120" s="41"/>
      <c r="AV120" s="52"/>
      <c r="AW120" s="45"/>
      <c r="AX120" s="51"/>
      <c r="AY120" s="51"/>
      <c r="AZ120" s="41"/>
      <c r="BA120" s="52"/>
      <c r="BB120" s="45"/>
      <c r="BC120" s="51"/>
      <c r="BD120" s="51"/>
      <c r="BE120" s="41"/>
      <c r="BF120" s="52"/>
      <c r="BG120" s="45"/>
      <c r="BH120" s="51"/>
      <c r="BI120" s="51"/>
      <c r="BJ120" s="41"/>
      <c r="BK120" s="52"/>
      <c r="BL120" s="45"/>
      <c r="BM120" s="51"/>
      <c r="BN120" s="51"/>
      <c r="BO120" s="41"/>
      <c r="BP120" s="52"/>
      <c r="BQ120" s="45"/>
      <c r="BR120" s="51"/>
      <c r="BS120" s="51"/>
      <c r="BT120" s="41"/>
      <c r="BU120" s="52"/>
      <c r="BV120" s="45"/>
      <c r="BW120" s="51"/>
      <c r="BX120" s="373"/>
      <c r="BY120" s="373"/>
      <c r="BZ120" s="55"/>
      <c r="CA120" s="55"/>
      <c r="CB120" s="10"/>
      <c r="CC120" s="10"/>
      <c r="CD120" s="11"/>
      <c r="CE120" s="11"/>
      <c r="CF120" s="11"/>
      <c r="CG120" s="11"/>
      <c r="CH120" s="11"/>
      <c r="CI120" s="11"/>
      <c r="CJ120" s="11"/>
      <c r="CK120" s="11"/>
      <c r="CL120" s="11"/>
      <c r="CM120" s="11"/>
      <c r="CN120" s="11"/>
      <c r="CO120" s="11"/>
      <c r="CP120" s="11"/>
      <c r="CQ120" s="11"/>
    </row>
    <row r="121" spans="1:95" ht="79.5" customHeight="1" x14ac:dyDescent="0.3">
      <c r="A121" s="4"/>
      <c r="B121" s="450"/>
      <c r="C121" s="450"/>
      <c r="D121" s="450"/>
      <c r="E121" s="45" t="s">
        <v>1034</v>
      </c>
      <c r="F121" s="45" t="s">
        <v>1035</v>
      </c>
      <c r="G121" s="44">
        <v>113</v>
      </c>
      <c r="H121" s="44" t="s">
        <v>167</v>
      </c>
      <c r="I121" s="45" t="s">
        <v>1036</v>
      </c>
      <c r="J121" s="45" t="s">
        <v>1037</v>
      </c>
      <c r="K121" s="45" t="s">
        <v>73</v>
      </c>
      <c r="L121" s="50">
        <v>45681</v>
      </c>
      <c r="M121" s="45" t="s">
        <v>814</v>
      </c>
      <c r="N121" s="48" t="s">
        <v>1038</v>
      </c>
      <c r="O121" s="48" t="s">
        <v>772</v>
      </c>
      <c r="P121" s="51">
        <v>45681</v>
      </c>
      <c r="Q121" s="41">
        <v>1</v>
      </c>
      <c r="R121" s="52">
        <v>1</v>
      </c>
      <c r="S121" s="45" t="s">
        <v>1039</v>
      </c>
      <c r="T121" s="50"/>
      <c r="U121" s="51"/>
      <c r="V121" s="41"/>
      <c r="W121" s="52"/>
      <c r="X121" s="45"/>
      <c r="Y121" s="51"/>
      <c r="Z121" s="51"/>
      <c r="AA121" s="41"/>
      <c r="AB121" s="52"/>
      <c r="AC121" s="45"/>
      <c r="AD121" s="51"/>
      <c r="AE121" s="51"/>
      <c r="AF121" s="41"/>
      <c r="AG121" s="52"/>
      <c r="AH121" s="45"/>
      <c r="AI121" s="51"/>
      <c r="AJ121" s="51"/>
      <c r="AK121" s="41"/>
      <c r="AL121" s="52"/>
      <c r="AM121" s="45"/>
      <c r="AN121" s="51"/>
      <c r="AO121" s="51"/>
      <c r="AP121" s="41"/>
      <c r="AQ121" s="52"/>
      <c r="AR121" s="45"/>
      <c r="AS121" s="51"/>
      <c r="AT121" s="51"/>
      <c r="AU121" s="41"/>
      <c r="AV121" s="52"/>
      <c r="AW121" s="45"/>
      <c r="AX121" s="51"/>
      <c r="AY121" s="51"/>
      <c r="AZ121" s="41"/>
      <c r="BA121" s="52"/>
      <c r="BB121" s="45"/>
      <c r="BC121" s="51"/>
      <c r="BD121" s="51"/>
      <c r="BE121" s="41"/>
      <c r="BF121" s="52"/>
      <c r="BG121" s="45"/>
      <c r="BH121" s="51"/>
      <c r="BI121" s="51"/>
      <c r="BJ121" s="41"/>
      <c r="BK121" s="52"/>
      <c r="BL121" s="45"/>
      <c r="BM121" s="51"/>
      <c r="BN121" s="51"/>
      <c r="BO121" s="41"/>
      <c r="BP121" s="52"/>
      <c r="BQ121" s="45"/>
      <c r="BR121" s="51"/>
      <c r="BS121" s="51"/>
      <c r="BT121" s="41"/>
      <c r="BU121" s="52"/>
      <c r="BV121" s="45"/>
      <c r="BW121" s="51"/>
      <c r="BX121" s="373"/>
      <c r="BY121" s="373"/>
      <c r="BZ121" s="55"/>
      <c r="CA121" s="55"/>
      <c r="CB121" s="10"/>
      <c r="CC121" s="10"/>
      <c r="CD121" s="11"/>
      <c r="CE121" s="11"/>
      <c r="CF121" s="11"/>
      <c r="CG121" s="11"/>
      <c r="CH121" s="11"/>
      <c r="CI121" s="11"/>
      <c r="CJ121" s="11"/>
      <c r="CK121" s="11"/>
      <c r="CL121" s="11"/>
      <c r="CM121" s="11"/>
      <c r="CN121" s="11"/>
      <c r="CO121" s="11"/>
      <c r="CP121" s="11"/>
      <c r="CQ121" s="11"/>
    </row>
    <row r="122" spans="1:95" ht="79.5" customHeight="1" x14ac:dyDescent="0.3">
      <c r="A122" s="4"/>
      <c r="B122" s="450"/>
      <c r="C122" s="450"/>
      <c r="D122" s="450"/>
      <c r="E122" s="45" t="s">
        <v>1040</v>
      </c>
      <c r="F122" s="45" t="s">
        <v>1041</v>
      </c>
      <c r="G122" s="44">
        <v>114</v>
      </c>
      <c r="H122" s="44" t="s">
        <v>167</v>
      </c>
      <c r="I122" s="45" t="s">
        <v>1042</v>
      </c>
      <c r="J122" s="45" t="s">
        <v>1043</v>
      </c>
      <c r="K122" s="45" t="s">
        <v>46</v>
      </c>
      <c r="L122" s="50" t="s">
        <v>1044</v>
      </c>
      <c r="M122" s="45" t="s">
        <v>1045</v>
      </c>
      <c r="N122" s="48" t="s">
        <v>1038</v>
      </c>
      <c r="O122" s="48" t="s">
        <v>772</v>
      </c>
      <c r="P122" s="51">
        <v>45681</v>
      </c>
      <c r="Q122" s="41">
        <v>1</v>
      </c>
      <c r="R122" s="52">
        <v>1</v>
      </c>
      <c r="S122" s="45" t="s">
        <v>1046</v>
      </c>
      <c r="T122" s="50"/>
      <c r="U122" s="51"/>
      <c r="V122" s="41"/>
      <c r="W122" s="52"/>
      <c r="X122" s="45"/>
      <c r="Y122" s="51"/>
      <c r="Z122" s="51"/>
      <c r="AA122" s="41"/>
      <c r="AB122" s="52"/>
      <c r="AC122" s="45"/>
      <c r="AD122" s="51"/>
      <c r="AE122" s="51"/>
      <c r="AF122" s="41"/>
      <c r="AG122" s="52"/>
      <c r="AH122" s="45"/>
      <c r="AI122" s="51"/>
      <c r="AJ122" s="51"/>
      <c r="AK122" s="41"/>
      <c r="AL122" s="52"/>
      <c r="AM122" s="45"/>
      <c r="AN122" s="51"/>
      <c r="AO122" s="51"/>
      <c r="AP122" s="41"/>
      <c r="AQ122" s="52"/>
      <c r="AR122" s="45"/>
      <c r="AS122" s="51"/>
      <c r="AT122" s="51"/>
      <c r="AU122" s="41"/>
      <c r="AV122" s="52"/>
      <c r="AW122" s="45"/>
      <c r="AX122" s="51"/>
      <c r="AY122" s="51"/>
      <c r="AZ122" s="41"/>
      <c r="BA122" s="52"/>
      <c r="BB122" s="45"/>
      <c r="BC122" s="51"/>
      <c r="BD122" s="51"/>
      <c r="BE122" s="41"/>
      <c r="BF122" s="52"/>
      <c r="BG122" s="45"/>
      <c r="BH122" s="51"/>
      <c r="BI122" s="51"/>
      <c r="BJ122" s="41"/>
      <c r="BK122" s="52"/>
      <c r="BL122" s="45"/>
      <c r="BM122" s="51"/>
      <c r="BN122" s="51"/>
      <c r="BO122" s="41"/>
      <c r="BP122" s="52"/>
      <c r="BQ122" s="45"/>
      <c r="BR122" s="51"/>
      <c r="BS122" s="51"/>
      <c r="BT122" s="41"/>
      <c r="BU122" s="52"/>
      <c r="BV122" s="45"/>
      <c r="BW122" s="51"/>
      <c r="BX122" s="373"/>
      <c r="BY122" s="373"/>
      <c r="BZ122" s="55"/>
      <c r="CA122" s="55"/>
      <c r="CB122" s="10"/>
      <c r="CC122" s="10"/>
      <c r="CD122" s="11"/>
      <c r="CE122" s="11"/>
      <c r="CF122" s="11"/>
      <c r="CG122" s="11"/>
      <c r="CH122" s="11"/>
      <c r="CI122" s="11"/>
      <c r="CJ122" s="11"/>
      <c r="CK122" s="11"/>
      <c r="CL122" s="11"/>
      <c r="CM122" s="11"/>
      <c r="CN122" s="11"/>
      <c r="CO122" s="11"/>
      <c r="CP122" s="11"/>
      <c r="CQ122" s="11"/>
    </row>
    <row r="123" spans="1:95" ht="79.5" customHeight="1" x14ac:dyDescent="0.3">
      <c r="A123" s="4"/>
      <c r="B123" s="450"/>
      <c r="C123" s="450"/>
      <c r="D123" s="450"/>
      <c r="E123" s="45" t="s">
        <v>1047</v>
      </c>
      <c r="F123" s="45" t="s">
        <v>1048</v>
      </c>
      <c r="G123" s="44">
        <v>115</v>
      </c>
      <c r="H123" s="44" t="s">
        <v>167</v>
      </c>
      <c r="I123" s="45" t="s">
        <v>1049</v>
      </c>
      <c r="J123" s="45" t="s">
        <v>1050</v>
      </c>
      <c r="K123" s="45" t="s">
        <v>27</v>
      </c>
      <c r="L123" s="50">
        <v>45703</v>
      </c>
      <c r="M123" s="45" t="s">
        <v>797</v>
      </c>
      <c r="N123" s="48" t="s">
        <v>1038</v>
      </c>
      <c r="O123" s="48" t="s">
        <v>772</v>
      </c>
      <c r="P123" s="51">
        <v>45708</v>
      </c>
      <c r="Q123" s="41">
        <v>0</v>
      </c>
      <c r="R123" s="52"/>
      <c r="S123" s="52" t="s">
        <v>1051</v>
      </c>
      <c r="T123" s="50"/>
      <c r="U123" s="51"/>
      <c r="V123" s="41"/>
      <c r="W123" s="45"/>
      <c r="X123" s="45"/>
      <c r="Y123" s="45"/>
      <c r="Z123" s="51"/>
      <c r="AA123" s="41"/>
      <c r="AB123" s="52"/>
      <c r="AC123" s="45"/>
      <c r="AD123" s="51"/>
      <c r="AE123" s="51"/>
      <c r="AF123" s="41"/>
      <c r="AG123" s="52"/>
      <c r="AH123" s="45"/>
      <c r="AI123" s="51"/>
      <c r="AJ123" s="51"/>
      <c r="AK123" s="41"/>
      <c r="AL123" s="52"/>
      <c r="AM123" s="45"/>
      <c r="AN123" s="51"/>
      <c r="AO123" s="51"/>
      <c r="AP123" s="41"/>
      <c r="AQ123" s="52"/>
      <c r="AR123" s="45"/>
      <c r="AS123" s="51"/>
      <c r="AT123" s="51"/>
      <c r="AU123" s="41"/>
      <c r="AV123" s="52"/>
      <c r="AW123" s="45"/>
      <c r="AX123" s="51"/>
      <c r="AY123" s="51"/>
      <c r="AZ123" s="41"/>
      <c r="BA123" s="52"/>
      <c r="BB123" s="45"/>
      <c r="BC123" s="51"/>
      <c r="BD123" s="51"/>
      <c r="BE123" s="41"/>
      <c r="BF123" s="52"/>
      <c r="BG123" s="45"/>
      <c r="BH123" s="51"/>
      <c r="BI123" s="51"/>
      <c r="BJ123" s="41"/>
      <c r="BK123" s="52"/>
      <c r="BL123" s="45"/>
      <c r="BM123" s="51"/>
      <c r="BN123" s="51"/>
      <c r="BO123" s="41"/>
      <c r="BP123" s="52"/>
      <c r="BQ123" s="45"/>
      <c r="BR123" s="51"/>
      <c r="BS123" s="51"/>
      <c r="BT123" s="41"/>
      <c r="BU123" s="52"/>
      <c r="BV123" s="45"/>
      <c r="BW123" s="51"/>
      <c r="BX123" s="373"/>
      <c r="BY123" s="373"/>
      <c r="BZ123" s="55"/>
      <c r="CA123" s="55"/>
      <c r="CB123" s="10"/>
      <c r="CC123" s="10"/>
      <c r="CD123" s="11"/>
      <c r="CE123" s="11"/>
      <c r="CF123" s="11"/>
      <c r="CG123" s="11"/>
      <c r="CH123" s="11"/>
      <c r="CI123" s="11"/>
      <c r="CJ123" s="11"/>
      <c r="CK123" s="11"/>
      <c r="CL123" s="11"/>
      <c r="CM123" s="11"/>
      <c r="CN123" s="11"/>
      <c r="CO123" s="11"/>
      <c r="CP123" s="11"/>
      <c r="CQ123" s="11"/>
    </row>
    <row r="124" spans="1:95" ht="120.75" customHeight="1" x14ac:dyDescent="0.3">
      <c r="A124" s="4"/>
      <c r="B124" s="450"/>
      <c r="C124" s="450"/>
      <c r="D124" s="450"/>
      <c r="E124" s="45" t="s">
        <v>1052</v>
      </c>
      <c r="F124" s="45" t="s">
        <v>1053</v>
      </c>
      <c r="G124" s="44">
        <v>116</v>
      </c>
      <c r="H124" s="44" t="s">
        <v>236</v>
      </c>
      <c r="I124" s="45" t="s">
        <v>1054</v>
      </c>
      <c r="J124" s="45" t="s">
        <v>1055</v>
      </c>
      <c r="K124" s="45" t="s">
        <v>27</v>
      </c>
      <c r="L124" s="46">
        <v>45703</v>
      </c>
      <c r="M124" s="45" t="s">
        <v>1045</v>
      </c>
      <c r="N124" s="47" t="s">
        <v>1038</v>
      </c>
      <c r="O124" s="47">
        <v>1</v>
      </c>
      <c r="P124" s="51">
        <v>45708</v>
      </c>
      <c r="Q124" s="41">
        <v>1</v>
      </c>
      <c r="R124" s="52"/>
      <c r="S124" s="45"/>
      <c r="T124" s="50"/>
      <c r="U124" s="51"/>
      <c r="V124" s="41"/>
      <c r="W124" s="45"/>
      <c r="X124" s="45"/>
      <c r="Y124" s="45"/>
      <c r="Z124" s="51"/>
      <c r="AA124" s="41"/>
      <c r="AB124" s="52"/>
      <c r="AC124" s="45"/>
      <c r="AD124" s="51"/>
      <c r="AE124" s="51"/>
      <c r="AF124" s="41"/>
      <c r="AG124" s="52"/>
      <c r="AH124" s="45"/>
      <c r="AI124" s="51"/>
      <c r="AJ124" s="51"/>
      <c r="AK124" s="41"/>
      <c r="AL124" s="52"/>
      <c r="AM124" s="45"/>
      <c r="AN124" s="51"/>
      <c r="AO124" s="51"/>
      <c r="AP124" s="41"/>
      <c r="AQ124" s="52"/>
      <c r="AR124" s="45"/>
      <c r="AS124" s="51"/>
      <c r="AT124" s="51"/>
      <c r="AU124" s="41"/>
      <c r="AV124" s="52"/>
      <c r="AW124" s="45"/>
      <c r="AX124" s="51"/>
      <c r="AY124" s="51"/>
      <c r="AZ124" s="41"/>
      <c r="BA124" s="52"/>
      <c r="BB124" s="45"/>
      <c r="BC124" s="51"/>
      <c r="BD124" s="51"/>
      <c r="BE124" s="41"/>
      <c r="BF124" s="52"/>
      <c r="BG124" s="45"/>
      <c r="BH124" s="51"/>
      <c r="BI124" s="51"/>
      <c r="BJ124" s="41"/>
      <c r="BK124" s="52"/>
      <c r="BL124" s="45"/>
      <c r="BM124" s="51"/>
      <c r="BN124" s="51"/>
      <c r="BO124" s="41"/>
      <c r="BP124" s="52"/>
      <c r="BQ124" s="45"/>
      <c r="BR124" s="51"/>
      <c r="BS124" s="51"/>
      <c r="BT124" s="41"/>
      <c r="BU124" s="52"/>
      <c r="BV124" s="45"/>
      <c r="BW124" s="51"/>
      <c r="BX124" s="373"/>
      <c r="BY124" s="373"/>
      <c r="BZ124" s="55"/>
      <c r="CA124" s="55"/>
      <c r="CB124" s="10"/>
      <c r="CC124" s="10"/>
      <c r="CD124" s="11"/>
      <c r="CE124" s="11"/>
      <c r="CF124" s="11"/>
      <c r="CG124" s="11"/>
      <c r="CH124" s="11"/>
      <c r="CI124" s="11"/>
      <c r="CJ124" s="11"/>
      <c r="CK124" s="11"/>
      <c r="CL124" s="11"/>
      <c r="CM124" s="11"/>
      <c r="CN124" s="11"/>
      <c r="CO124" s="11"/>
      <c r="CP124" s="11"/>
      <c r="CQ124" s="11"/>
    </row>
    <row r="125" spans="1:95" ht="79.5" customHeight="1" x14ac:dyDescent="0.3">
      <c r="A125" s="4"/>
      <c r="B125" s="450"/>
      <c r="C125" s="450"/>
      <c r="D125" s="450"/>
      <c r="E125" s="45" t="s">
        <v>1056</v>
      </c>
      <c r="F125" s="45" t="s">
        <v>1057</v>
      </c>
      <c r="G125" s="44">
        <v>117</v>
      </c>
      <c r="H125" s="44" t="s">
        <v>167</v>
      </c>
      <c r="I125" s="45" t="s">
        <v>1058</v>
      </c>
      <c r="J125" s="45" t="s">
        <v>1059</v>
      </c>
      <c r="K125" s="45" t="s">
        <v>19</v>
      </c>
      <c r="L125" s="46">
        <v>45703</v>
      </c>
      <c r="M125" s="45" t="s">
        <v>814</v>
      </c>
      <c r="N125" s="47"/>
      <c r="O125" s="47">
        <v>1</v>
      </c>
      <c r="P125" s="51">
        <v>45708</v>
      </c>
      <c r="Q125" s="41">
        <v>0</v>
      </c>
      <c r="R125" s="52"/>
      <c r="S125" s="45"/>
      <c r="T125" s="50"/>
      <c r="U125" s="51"/>
      <c r="V125" s="41"/>
      <c r="W125" s="45"/>
      <c r="X125" s="45"/>
      <c r="Y125" s="45"/>
      <c r="Z125" s="51"/>
      <c r="AA125" s="41"/>
      <c r="AB125" s="52"/>
      <c r="AC125" s="45"/>
      <c r="AD125" s="51"/>
      <c r="AE125" s="51"/>
      <c r="AF125" s="41"/>
      <c r="AG125" s="52"/>
      <c r="AH125" s="45"/>
      <c r="AI125" s="51"/>
      <c r="AJ125" s="51"/>
      <c r="AK125" s="41"/>
      <c r="AL125" s="52"/>
      <c r="AM125" s="45"/>
      <c r="AN125" s="51"/>
      <c r="AO125" s="51"/>
      <c r="AP125" s="41"/>
      <c r="AQ125" s="52"/>
      <c r="AR125" s="45"/>
      <c r="AS125" s="51"/>
      <c r="AT125" s="51"/>
      <c r="AU125" s="41"/>
      <c r="AV125" s="52"/>
      <c r="AW125" s="45"/>
      <c r="AX125" s="51"/>
      <c r="AY125" s="51"/>
      <c r="AZ125" s="41"/>
      <c r="BA125" s="52"/>
      <c r="BB125" s="45"/>
      <c r="BC125" s="51"/>
      <c r="BD125" s="51"/>
      <c r="BE125" s="41"/>
      <c r="BF125" s="52"/>
      <c r="BG125" s="45"/>
      <c r="BH125" s="51"/>
      <c r="BI125" s="51"/>
      <c r="BJ125" s="41"/>
      <c r="BK125" s="52"/>
      <c r="BL125" s="45"/>
      <c r="BM125" s="51"/>
      <c r="BN125" s="51"/>
      <c r="BO125" s="41"/>
      <c r="BP125" s="52"/>
      <c r="BQ125" s="45"/>
      <c r="BR125" s="51"/>
      <c r="BS125" s="51"/>
      <c r="BT125" s="41"/>
      <c r="BU125" s="52"/>
      <c r="BV125" s="45"/>
      <c r="BW125" s="51"/>
      <c r="BX125" s="373"/>
      <c r="BY125" s="373"/>
      <c r="BZ125" s="55"/>
      <c r="CA125" s="55"/>
      <c r="CB125" s="10"/>
      <c r="CC125" s="10"/>
      <c r="CD125" s="11"/>
      <c r="CE125" s="11"/>
      <c r="CF125" s="11"/>
      <c r="CG125" s="11"/>
      <c r="CH125" s="11"/>
      <c r="CI125" s="11"/>
      <c r="CJ125" s="11"/>
      <c r="CK125" s="11"/>
      <c r="CL125" s="11"/>
      <c r="CM125" s="11"/>
      <c r="CN125" s="11"/>
      <c r="CO125" s="11"/>
      <c r="CP125" s="11"/>
      <c r="CQ125" s="11"/>
    </row>
    <row r="126" spans="1:95" ht="79.5" customHeight="1" x14ac:dyDescent="0.3">
      <c r="A126" s="4"/>
      <c r="B126" s="450"/>
      <c r="C126" s="450"/>
      <c r="D126" s="450"/>
      <c r="E126" s="45" t="s">
        <v>1060</v>
      </c>
      <c r="F126" s="45" t="s">
        <v>1061</v>
      </c>
      <c r="G126" s="44">
        <v>118</v>
      </c>
      <c r="H126" s="44" t="s">
        <v>167</v>
      </c>
      <c r="I126" s="45" t="s">
        <v>1062</v>
      </c>
      <c r="J126" s="45" t="s">
        <v>1063</v>
      </c>
      <c r="K126" s="45" t="s">
        <v>84</v>
      </c>
      <c r="L126" s="46">
        <v>45716</v>
      </c>
      <c r="M126" s="45" t="s">
        <v>814</v>
      </c>
      <c r="N126" s="47"/>
      <c r="O126" s="47">
        <v>1</v>
      </c>
      <c r="P126" s="51">
        <v>45721</v>
      </c>
      <c r="Q126" s="41">
        <v>0</v>
      </c>
      <c r="R126" s="52"/>
      <c r="S126" s="45"/>
      <c r="T126" s="50"/>
      <c r="U126" s="139">
        <v>45930</v>
      </c>
      <c r="V126" s="41">
        <v>1</v>
      </c>
      <c r="W126" s="45"/>
      <c r="X126" s="45" t="s">
        <v>1064</v>
      </c>
      <c r="Y126" s="45"/>
      <c r="Z126" s="51"/>
      <c r="AA126" s="41"/>
      <c r="AB126" s="52"/>
      <c r="AC126" s="45"/>
      <c r="AD126" s="51"/>
      <c r="AE126" s="51"/>
      <c r="AF126" s="41"/>
      <c r="AG126" s="52"/>
      <c r="AH126" s="45"/>
      <c r="AI126" s="51"/>
      <c r="AJ126" s="51"/>
      <c r="AK126" s="41"/>
      <c r="AL126" s="52"/>
      <c r="AM126" s="45"/>
      <c r="AN126" s="51"/>
      <c r="AO126" s="51"/>
      <c r="AP126" s="41"/>
      <c r="AQ126" s="52"/>
      <c r="AR126" s="45"/>
      <c r="AS126" s="51"/>
      <c r="AT126" s="51"/>
      <c r="AU126" s="41"/>
      <c r="AV126" s="52"/>
      <c r="AW126" s="45"/>
      <c r="AX126" s="51"/>
      <c r="AY126" s="51"/>
      <c r="AZ126" s="41"/>
      <c r="BA126" s="52"/>
      <c r="BB126" s="45"/>
      <c r="BC126" s="51"/>
      <c r="BD126" s="51"/>
      <c r="BE126" s="41"/>
      <c r="BF126" s="52"/>
      <c r="BG126" s="45"/>
      <c r="BH126" s="51"/>
      <c r="BI126" s="51"/>
      <c r="BJ126" s="41"/>
      <c r="BK126" s="52"/>
      <c r="BL126" s="45"/>
      <c r="BM126" s="51"/>
      <c r="BN126" s="51"/>
      <c r="BO126" s="41"/>
      <c r="BP126" s="52"/>
      <c r="BQ126" s="45"/>
      <c r="BR126" s="51"/>
      <c r="BS126" s="51"/>
      <c r="BT126" s="41"/>
      <c r="BU126" s="52"/>
      <c r="BV126" s="45"/>
      <c r="BW126" s="51"/>
      <c r="BX126" s="373"/>
      <c r="BY126" s="373"/>
      <c r="BZ126" s="55"/>
      <c r="CA126" s="55"/>
      <c r="CB126" s="10"/>
      <c r="CC126" s="10"/>
      <c r="CD126" s="11"/>
      <c r="CE126" s="11"/>
      <c r="CF126" s="11"/>
      <c r="CG126" s="11"/>
      <c r="CH126" s="11"/>
      <c r="CI126" s="11"/>
      <c r="CJ126" s="11"/>
      <c r="CK126" s="11"/>
      <c r="CL126" s="11"/>
      <c r="CM126" s="11"/>
      <c r="CN126" s="11"/>
      <c r="CO126" s="11"/>
      <c r="CP126" s="11"/>
      <c r="CQ126" s="11"/>
    </row>
    <row r="127" spans="1:95" ht="79.5" customHeight="1" x14ac:dyDescent="0.3">
      <c r="A127" s="4"/>
      <c r="B127" s="450"/>
      <c r="C127" s="450"/>
      <c r="D127" s="450"/>
      <c r="E127" s="45" t="s">
        <v>1065</v>
      </c>
      <c r="F127" s="45" t="s">
        <v>1066</v>
      </c>
      <c r="G127" s="44">
        <v>119</v>
      </c>
      <c r="H127" s="44" t="s">
        <v>236</v>
      </c>
      <c r="I127" s="45" t="s">
        <v>1067</v>
      </c>
      <c r="J127" s="45" t="s">
        <v>1059</v>
      </c>
      <c r="K127" s="45" t="s">
        <v>73</v>
      </c>
      <c r="L127" s="46">
        <v>45703</v>
      </c>
      <c r="M127" s="45" t="s">
        <v>814</v>
      </c>
      <c r="N127" s="47"/>
      <c r="O127" s="47">
        <v>1</v>
      </c>
      <c r="P127" s="51">
        <v>45708</v>
      </c>
      <c r="Q127" s="41">
        <v>0</v>
      </c>
      <c r="R127" s="52"/>
      <c r="S127" s="45" t="s">
        <v>1068</v>
      </c>
      <c r="T127" s="50"/>
      <c r="U127" s="51"/>
      <c r="V127" s="41"/>
      <c r="W127" s="45"/>
      <c r="X127" s="45"/>
      <c r="Y127" s="45"/>
      <c r="Z127" s="51"/>
      <c r="AA127" s="41"/>
      <c r="AB127" s="52"/>
      <c r="AC127" s="45"/>
      <c r="AD127" s="51"/>
      <c r="AE127" s="51"/>
      <c r="AF127" s="41"/>
      <c r="AG127" s="52"/>
      <c r="AH127" s="45"/>
      <c r="AI127" s="51"/>
      <c r="AJ127" s="51"/>
      <c r="AK127" s="41"/>
      <c r="AL127" s="52"/>
      <c r="AM127" s="45"/>
      <c r="AN127" s="51"/>
      <c r="AO127" s="51"/>
      <c r="AP127" s="41"/>
      <c r="AQ127" s="52"/>
      <c r="AR127" s="45"/>
      <c r="AS127" s="51"/>
      <c r="AT127" s="51"/>
      <c r="AU127" s="41"/>
      <c r="AV127" s="52"/>
      <c r="AW127" s="45"/>
      <c r="AX127" s="51"/>
      <c r="AY127" s="51"/>
      <c r="AZ127" s="41"/>
      <c r="BA127" s="52"/>
      <c r="BB127" s="45"/>
      <c r="BC127" s="51"/>
      <c r="BD127" s="51"/>
      <c r="BE127" s="41"/>
      <c r="BF127" s="52"/>
      <c r="BG127" s="45"/>
      <c r="BH127" s="51"/>
      <c r="BI127" s="51"/>
      <c r="BJ127" s="41"/>
      <c r="BK127" s="52"/>
      <c r="BL127" s="45"/>
      <c r="BM127" s="51"/>
      <c r="BN127" s="51"/>
      <c r="BO127" s="41"/>
      <c r="BP127" s="52"/>
      <c r="BQ127" s="45"/>
      <c r="BR127" s="51"/>
      <c r="BS127" s="51"/>
      <c r="BT127" s="41"/>
      <c r="BU127" s="52"/>
      <c r="BV127" s="45"/>
      <c r="BW127" s="51"/>
      <c r="BX127" s="373"/>
      <c r="BY127" s="373"/>
      <c r="BZ127" s="55"/>
      <c r="CA127" s="55"/>
      <c r="CB127" s="10"/>
      <c r="CC127" s="10"/>
      <c r="CD127" s="11"/>
      <c r="CE127" s="11"/>
      <c r="CF127" s="11"/>
      <c r="CG127" s="11"/>
      <c r="CH127" s="11"/>
      <c r="CI127" s="11"/>
      <c r="CJ127" s="11"/>
      <c r="CK127" s="11"/>
      <c r="CL127" s="11"/>
      <c r="CM127" s="11"/>
      <c r="CN127" s="11"/>
      <c r="CO127" s="11"/>
      <c r="CP127" s="11"/>
      <c r="CQ127" s="11"/>
    </row>
    <row r="128" spans="1:95" ht="79.5" customHeight="1" x14ac:dyDescent="0.3">
      <c r="A128" s="4"/>
      <c r="B128" s="450"/>
      <c r="C128" s="450"/>
      <c r="D128" s="450"/>
      <c r="E128" s="45" t="s">
        <v>1069</v>
      </c>
      <c r="F128" s="45" t="s">
        <v>1070</v>
      </c>
      <c r="G128" s="44">
        <v>120</v>
      </c>
      <c r="H128" s="44" t="s">
        <v>167</v>
      </c>
      <c r="I128" s="45" t="s">
        <v>1071</v>
      </c>
      <c r="J128" s="45" t="s">
        <v>1072</v>
      </c>
      <c r="K128" s="45" t="s">
        <v>18</v>
      </c>
      <c r="L128" s="46">
        <v>45747</v>
      </c>
      <c r="M128" s="45" t="s">
        <v>803</v>
      </c>
      <c r="N128" s="47"/>
      <c r="O128" s="47"/>
      <c r="P128" s="51"/>
      <c r="Q128" s="41">
        <v>1</v>
      </c>
      <c r="R128" s="52"/>
      <c r="S128" s="45" t="s">
        <v>1073</v>
      </c>
      <c r="T128" s="50"/>
      <c r="U128" s="51"/>
      <c r="V128" s="41"/>
      <c r="W128" s="45"/>
      <c r="X128" s="45"/>
      <c r="Y128" s="45"/>
      <c r="Z128" s="51"/>
      <c r="AA128" s="41"/>
      <c r="AB128" s="52"/>
      <c r="AC128" s="45"/>
      <c r="AD128" s="51"/>
      <c r="AE128" s="51"/>
      <c r="AF128" s="41"/>
      <c r="AG128" s="52"/>
      <c r="AH128" s="45"/>
      <c r="AI128" s="51"/>
      <c r="AJ128" s="51"/>
      <c r="AK128" s="41"/>
      <c r="AL128" s="52"/>
      <c r="AM128" s="45"/>
      <c r="AN128" s="51"/>
      <c r="AO128" s="51"/>
      <c r="AP128" s="41"/>
      <c r="AQ128" s="52"/>
      <c r="AR128" s="45"/>
      <c r="AS128" s="51"/>
      <c r="AT128" s="51"/>
      <c r="AU128" s="41"/>
      <c r="AV128" s="52"/>
      <c r="AW128" s="45"/>
      <c r="AX128" s="51"/>
      <c r="AY128" s="51"/>
      <c r="AZ128" s="41"/>
      <c r="BA128" s="52"/>
      <c r="BB128" s="45"/>
      <c r="BC128" s="51"/>
      <c r="BD128" s="51"/>
      <c r="BE128" s="41"/>
      <c r="BF128" s="52"/>
      <c r="BG128" s="45"/>
      <c r="BH128" s="51"/>
      <c r="BI128" s="51"/>
      <c r="BJ128" s="41"/>
      <c r="BK128" s="52"/>
      <c r="BL128" s="45"/>
      <c r="BM128" s="51"/>
      <c r="BN128" s="51"/>
      <c r="BO128" s="41"/>
      <c r="BP128" s="52"/>
      <c r="BQ128" s="45"/>
      <c r="BR128" s="51"/>
      <c r="BS128" s="51"/>
      <c r="BT128" s="41"/>
      <c r="BU128" s="52"/>
      <c r="BV128" s="45"/>
      <c r="BW128" s="51"/>
      <c r="BX128" s="373"/>
      <c r="BY128" s="373"/>
      <c r="BZ128" s="55"/>
      <c r="CA128" s="55"/>
      <c r="CB128" s="10"/>
      <c r="CC128" s="10"/>
      <c r="CD128" s="11"/>
      <c r="CE128" s="11"/>
      <c r="CF128" s="11"/>
      <c r="CG128" s="11"/>
      <c r="CH128" s="11"/>
      <c r="CI128" s="11"/>
      <c r="CJ128" s="11"/>
      <c r="CK128" s="11"/>
      <c r="CL128" s="11"/>
      <c r="CM128" s="11"/>
      <c r="CN128" s="11"/>
      <c r="CO128" s="11"/>
      <c r="CP128" s="11"/>
      <c r="CQ128" s="11"/>
    </row>
    <row r="129" spans="1:95" ht="79.5" customHeight="1" x14ac:dyDescent="0.3">
      <c r="A129" s="4"/>
      <c r="B129" s="450"/>
      <c r="C129" s="450"/>
      <c r="D129" s="450"/>
      <c r="E129" s="45" t="s">
        <v>1074</v>
      </c>
      <c r="F129" s="45" t="s">
        <v>1075</v>
      </c>
      <c r="G129" s="44">
        <v>121</v>
      </c>
      <c r="H129" s="44" t="s">
        <v>167</v>
      </c>
      <c r="I129" s="45" t="s">
        <v>1076</v>
      </c>
      <c r="J129" s="45" t="s">
        <v>1077</v>
      </c>
      <c r="K129" s="45" t="s">
        <v>18</v>
      </c>
      <c r="L129" s="46">
        <v>45747</v>
      </c>
      <c r="M129" s="45" t="s">
        <v>1078</v>
      </c>
      <c r="N129" s="47"/>
      <c r="O129" s="47"/>
      <c r="P129" s="51">
        <v>45721</v>
      </c>
      <c r="Q129" s="41">
        <v>1</v>
      </c>
      <c r="R129" s="52"/>
      <c r="S129" s="45" t="s">
        <v>1079</v>
      </c>
      <c r="T129" s="46"/>
      <c r="U129" s="51"/>
      <c r="V129" s="41"/>
      <c r="W129" s="45"/>
      <c r="X129" s="45"/>
      <c r="Y129" s="45"/>
      <c r="Z129" s="51"/>
      <c r="AA129" s="41"/>
      <c r="AB129" s="52"/>
      <c r="AC129" s="45"/>
      <c r="AD129" s="51"/>
      <c r="AE129" s="51"/>
      <c r="AF129" s="41"/>
      <c r="AG129" s="52"/>
      <c r="AH129" s="45"/>
      <c r="AI129" s="51"/>
      <c r="AJ129" s="51"/>
      <c r="AK129" s="41"/>
      <c r="AL129" s="52"/>
      <c r="AM129" s="45"/>
      <c r="AN129" s="51"/>
      <c r="AO129" s="51"/>
      <c r="AP129" s="41"/>
      <c r="AQ129" s="52"/>
      <c r="AR129" s="45"/>
      <c r="AS129" s="51"/>
      <c r="AT129" s="51"/>
      <c r="AU129" s="41"/>
      <c r="AV129" s="52"/>
      <c r="AW129" s="45"/>
      <c r="AX129" s="51"/>
      <c r="AY129" s="51"/>
      <c r="AZ129" s="41"/>
      <c r="BA129" s="52"/>
      <c r="BB129" s="45"/>
      <c r="BC129" s="51"/>
      <c r="BD129" s="51"/>
      <c r="BE129" s="41"/>
      <c r="BF129" s="52"/>
      <c r="BG129" s="45"/>
      <c r="BH129" s="51"/>
      <c r="BI129" s="51"/>
      <c r="BJ129" s="41"/>
      <c r="BK129" s="52"/>
      <c r="BL129" s="45"/>
      <c r="BM129" s="51"/>
      <c r="BN129" s="51"/>
      <c r="BO129" s="41"/>
      <c r="BP129" s="52"/>
      <c r="BQ129" s="45"/>
      <c r="BR129" s="51"/>
      <c r="BS129" s="51"/>
      <c r="BT129" s="41"/>
      <c r="BU129" s="52"/>
      <c r="BV129" s="45"/>
      <c r="BW129" s="51"/>
      <c r="BX129" s="373"/>
      <c r="BY129" s="373"/>
      <c r="BZ129" s="55"/>
      <c r="CA129" s="55"/>
      <c r="CB129" s="10"/>
      <c r="CC129" s="10"/>
      <c r="CD129" s="11"/>
      <c r="CE129" s="11"/>
      <c r="CF129" s="11"/>
      <c r="CG129" s="11"/>
      <c r="CH129" s="11"/>
      <c r="CI129" s="11"/>
      <c r="CJ129" s="11"/>
      <c r="CK129" s="11"/>
      <c r="CL129" s="11"/>
      <c r="CM129" s="11"/>
      <c r="CN129" s="11"/>
      <c r="CO129" s="11"/>
      <c r="CP129" s="11"/>
      <c r="CQ129" s="11"/>
    </row>
    <row r="130" spans="1:95" ht="79.5" customHeight="1" x14ac:dyDescent="0.3">
      <c r="A130" s="4"/>
      <c r="B130" s="450"/>
      <c r="C130" s="450"/>
      <c r="D130" s="450"/>
      <c r="E130" s="45" t="s">
        <v>1081</v>
      </c>
      <c r="F130" s="45" t="s">
        <v>1082</v>
      </c>
      <c r="G130" s="44">
        <v>122</v>
      </c>
      <c r="H130" s="44" t="s">
        <v>167</v>
      </c>
      <c r="I130" s="45" t="s">
        <v>1083</v>
      </c>
      <c r="J130" s="45" t="s">
        <v>1084</v>
      </c>
      <c r="K130" s="45" t="s">
        <v>18</v>
      </c>
      <c r="L130" s="46">
        <v>45747</v>
      </c>
      <c r="M130" s="45" t="s">
        <v>1085</v>
      </c>
      <c r="N130" s="47"/>
      <c r="O130" s="47"/>
      <c r="P130" s="51">
        <v>45992</v>
      </c>
      <c r="Q130" s="41">
        <v>1</v>
      </c>
      <c r="R130" s="52"/>
      <c r="S130" s="45" t="s">
        <v>1086</v>
      </c>
      <c r="T130" s="50"/>
      <c r="U130" s="49"/>
      <c r="V130" s="41"/>
      <c r="W130" s="45"/>
      <c r="X130" s="45"/>
      <c r="Y130" s="45"/>
      <c r="Z130" s="51"/>
      <c r="AA130" s="41"/>
      <c r="AB130" s="52"/>
      <c r="AC130" s="45"/>
      <c r="AD130" s="51"/>
      <c r="AE130" s="51"/>
      <c r="AF130" s="41"/>
      <c r="AG130" s="52"/>
      <c r="AH130" s="45"/>
      <c r="AI130" s="51"/>
      <c r="AJ130" s="51"/>
      <c r="AK130" s="41"/>
      <c r="AL130" s="52"/>
      <c r="AM130" s="45"/>
      <c r="AN130" s="51"/>
      <c r="AO130" s="51"/>
      <c r="AP130" s="41"/>
      <c r="AQ130" s="52"/>
      <c r="AR130" s="45"/>
      <c r="AS130" s="51"/>
      <c r="AT130" s="51"/>
      <c r="AU130" s="41"/>
      <c r="AV130" s="52"/>
      <c r="AW130" s="45"/>
      <c r="AX130" s="51"/>
      <c r="AY130" s="51"/>
      <c r="AZ130" s="41"/>
      <c r="BA130" s="52"/>
      <c r="BB130" s="45"/>
      <c r="BC130" s="51"/>
      <c r="BD130" s="51"/>
      <c r="BE130" s="41"/>
      <c r="BF130" s="52"/>
      <c r="BG130" s="45"/>
      <c r="BH130" s="51"/>
      <c r="BI130" s="51"/>
      <c r="BJ130" s="41"/>
      <c r="BK130" s="52"/>
      <c r="BL130" s="45"/>
      <c r="BM130" s="51"/>
      <c r="BN130" s="51"/>
      <c r="BO130" s="41"/>
      <c r="BP130" s="52"/>
      <c r="BQ130" s="45"/>
      <c r="BR130" s="51"/>
      <c r="BS130" s="51"/>
      <c r="BT130" s="41"/>
      <c r="BU130" s="52"/>
      <c r="BV130" s="45"/>
      <c r="BW130" s="51"/>
      <c r="BX130" s="373"/>
      <c r="BY130" s="373"/>
      <c r="BZ130" s="55"/>
      <c r="CA130" s="55"/>
      <c r="CB130" s="10"/>
      <c r="CC130" s="10"/>
      <c r="CD130" s="11"/>
      <c r="CE130" s="11"/>
      <c r="CF130" s="11"/>
      <c r="CG130" s="11"/>
      <c r="CH130" s="11"/>
      <c r="CI130" s="11"/>
      <c r="CJ130" s="11"/>
      <c r="CK130" s="11"/>
      <c r="CL130" s="11"/>
      <c r="CM130" s="11"/>
      <c r="CN130" s="11"/>
      <c r="CO130" s="11"/>
      <c r="CP130" s="11"/>
      <c r="CQ130" s="11"/>
    </row>
    <row r="131" spans="1:95" ht="79.5" customHeight="1" x14ac:dyDescent="0.3">
      <c r="A131" s="4"/>
      <c r="B131" s="450"/>
      <c r="C131" s="450"/>
      <c r="D131" s="450"/>
      <c r="E131" s="45" t="s">
        <v>1088</v>
      </c>
      <c r="F131" s="45" t="s">
        <v>1089</v>
      </c>
      <c r="G131" s="44">
        <v>123</v>
      </c>
      <c r="H131" s="44" t="s">
        <v>167</v>
      </c>
      <c r="I131" s="45" t="s">
        <v>1090</v>
      </c>
      <c r="J131" s="45" t="s">
        <v>1091</v>
      </c>
      <c r="K131" s="45" t="s">
        <v>18</v>
      </c>
      <c r="L131" s="46">
        <v>45747</v>
      </c>
      <c r="M131" s="45" t="s">
        <v>1085</v>
      </c>
      <c r="N131" s="47"/>
      <c r="O131" s="47"/>
      <c r="P131" s="51"/>
      <c r="Q131" s="41">
        <v>1</v>
      </c>
      <c r="R131" s="52"/>
      <c r="S131" s="45" t="s">
        <v>1092</v>
      </c>
      <c r="T131" s="50"/>
      <c r="U131" s="48"/>
      <c r="V131" s="41"/>
      <c r="W131" s="45"/>
      <c r="X131" s="45"/>
      <c r="Y131" s="45"/>
      <c r="Z131" s="51"/>
      <c r="AA131" s="41"/>
      <c r="AB131" s="52"/>
      <c r="AC131" s="45"/>
      <c r="AD131" s="51"/>
      <c r="AE131" s="51"/>
      <c r="AF131" s="41"/>
      <c r="AG131" s="52"/>
      <c r="AH131" s="45"/>
      <c r="AI131" s="51"/>
      <c r="AJ131" s="51"/>
      <c r="AK131" s="41"/>
      <c r="AL131" s="52"/>
      <c r="AM131" s="45"/>
      <c r="AN131" s="51"/>
      <c r="AO131" s="51"/>
      <c r="AP131" s="41"/>
      <c r="AQ131" s="52"/>
      <c r="AR131" s="45"/>
      <c r="AS131" s="51"/>
      <c r="AT131" s="51"/>
      <c r="AU131" s="41"/>
      <c r="AV131" s="52"/>
      <c r="AW131" s="45"/>
      <c r="AX131" s="51"/>
      <c r="AY131" s="51"/>
      <c r="AZ131" s="41"/>
      <c r="BA131" s="52"/>
      <c r="BB131" s="45"/>
      <c r="BC131" s="51"/>
      <c r="BD131" s="51"/>
      <c r="BE131" s="41"/>
      <c r="BF131" s="52"/>
      <c r="BG131" s="45"/>
      <c r="BH131" s="51"/>
      <c r="BI131" s="51"/>
      <c r="BJ131" s="41"/>
      <c r="BK131" s="52"/>
      <c r="BL131" s="45"/>
      <c r="BM131" s="51"/>
      <c r="BN131" s="51"/>
      <c r="BO131" s="41"/>
      <c r="BP131" s="52"/>
      <c r="BQ131" s="45"/>
      <c r="BR131" s="51"/>
      <c r="BS131" s="51"/>
      <c r="BT131" s="41"/>
      <c r="BU131" s="52"/>
      <c r="BV131" s="45"/>
      <c r="BW131" s="51"/>
      <c r="BX131" s="373"/>
      <c r="BY131" s="373"/>
      <c r="BZ131" s="55"/>
      <c r="CA131" s="55"/>
      <c r="CB131" s="10"/>
      <c r="CC131" s="10"/>
      <c r="CD131" s="11"/>
      <c r="CE131" s="11"/>
      <c r="CF131" s="11"/>
      <c r="CG131" s="11"/>
      <c r="CH131" s="11"/>
      <c r="CI131" s="11"/>
      <c r="CJ131" s="11"/>
      <c r="CK131" s="11"/>
      <c r="CL131" s="11"/>
      <c r="CM131" s="11"/>
      <c r="CN131" s="11"/>
      <c r="CO131" s="11"/>
      <c r="CP131" s="11"/>
      <c r="CQ131" s="11"/>
    </row>
    <row r="132" spans="1:95" ht="79.5" customHeight="1" x14ac:dyDescent="0.3">
      <c r="A132" s="4"/>
      <c r="B132" s="450"/>
      <c r="C132" s="450"/>
      <c r="D132" s="450"/>
      <c r="E132" s="45" t="s">
        <v>1093</v>
      </c>
      <c r="F132" s="45" t="s">
        <v>1094</v>
      </c>
      <c r="G132" s="44">
        <v>124</v>
      </c>
      <c r="H132" s="44" t="s">
        <v>167</v>
      </c>
      <c r="I132" s="45" t="s">
        <v>1095</v>
      </c>
      <c r="J132" s="45" t="s">
        <v>1096</v>
      </c>
      <c r="K132" s="45" t="s">
        <v>46</v>
      </c>
      <c r="L132" s="50" t="s">
        <v>1044</v>
      </c>
      <c r="M132" s="45" t="s">
        <v>1045</v>
      </c>
      <c r="N132" s="48" t="s">
        <v>1038</v>
      </c>
      <c r="O132" s="48" t="s">
        <v>772</v>
      </c>
      <c r="P132" s="51">
        <v>45752</v>
      </c>
      <c r="Q132" s="41">
        <v>1</v>
      </c>
      <c r="R132" s="52"/>
      <c r="S132" s="45" t="s">
        <v>1097</v>
      </c>
      <c r="T132" s="50"/>
      <c r="U132" s="48"/>
      <c r="V132" s="41"/>
      <c r="W132" s="45"/>
      <c r="X132" s="45"/>
      <c r="Y132" s="45"/>
      <c r="Z132" s="51"/>
      <c r="AA132" s="41"/>
      <c r="AB132" s="52"/>
      <c r="AC132" s="45"/>
      <c r="AD132" s="51"/>
      <c r="AE132" s="51"/>
      <c r="AF132" s="41"/>
      <c r="AG132" s="52"/>
      <c r="AH132" s="45"/>
      <c r="AI132" s="51"/>
      <c r="AJ132" s="51"/>
      <c r="AK132" s="41"/>
      <c r="AL132" s="52"/>
      <c r="AM132" s="45"/>
      <c r="AN132" s="51"/>
      <c r="AO132" s="51"/>
      <c r="AP132" s="41"/>
      <c r="AQ132" s="52"/>
      <c r="AR132" s="45"/>
      <c r="AS132" s="51"/>
      <c r="AT132" s="51"/>
      <c r="AU132" s="41"/>
      <c r="AV132" s="52"/>
      <c r="AW132" s="45"/>
      <c r="AX132" s="51"/>
      <c r="AY132" s="51"/>
      <c r="AZ132" s="41"/>
      <c r="BA132" s="52"/>
      <c r="BB132" s="45"/>
      <c r="BC132" s="51"/>
      <c r="BD132" s="51"/>
      <c r="BE132" s="41"/>
      <c r="BF132" s="52"/>
      <c r="BG132" s="45"/>
      <c r="BH132" s="51"/>
      <c r="BI132" s="51"/>
      <c r="BJ132" s="41"/>
      <c r="BK132" s="52"/>
      <c r="BL132" s="45"/>
      <c r="BM132" s="51"/>
      <c r="BN132" s="51"/>
      <c r="BO132" s="41"/>
      <c r="BP132" s="52"/>
      <c r="BQ132" s="45"/>
      <c r="BR132" s="51"/>
      <c r="BS132" s="51"/>
      <c r="BT132" s="41"/>
      <c r="BU132" s="52"/>
      <c r="BV132" s="45"/>
      <c r="BW132" s="51"/>
      <c r="BX132" s="373"/>
      <c r="BY132" s="373"/>
      <c r="BZ132" s="55"/>
      <c r="CA132" s="55"/>
      <c r="CB132" s="10"/>
      <c r="CC132" s="10"/>
      <c r="CD132" s="11"/>
      <c r="CE132" s="11"/>
      <c r="CF132" s="11"/>
      <c r="CG132" s="11"/>
      <c r="CH132" s="11"/>
      <c r="CI132" s="11"/>
      <c r="CJ132" s="11"/>
      <c r="CK132" s="11"/>
      <c r="CL132" s="11"/>
      <c r="CM132" s="11"/>
      <c r="CN132" s="11"/>
      <c r="CO132" s="11"/>
      <c r="CP132" s="11"/>
      <c r="CQ132" s="11"/>
    </row>
    <row r="133" spans="1:95" ht="79.5" customHeight="1" x14ac:dyDescent="0.3">
      <c r="A133" s="4"/>
      <c r="B133" s="450"/>
      <c r="C133" s="450"/>
      <c r="D133" s="450"/>
      <c r="E133" s="45" t="s">
        <v>1099</v>
      </c>
      <c r="F133" s="45" t="s">
        <v>1100</v>
      </c>
      <c r="G133" s="44">
        <v>125</v>
      </c>
      <c r="H133" s="44" t="s">
        <v>167</v>
      </c>
      <c r="I133" s="45" t="s">
        <v>1101</v>
      </c>
      <c r="J133" s="45" t="s">
        <v>1102</v>
      </c>
      <c r="K133" s="45" t="s">
        <v>36</v>
      </c>
      <c r="L133" s="46">
        <v>45747</v>
      </c>
      <c r="M133" s="45" t="s">
        <v>1103</v>
      </c>
      <c r="N133" s="47" t="s">
        <v>1038</v>
      </c>
      <c r="O133" s="47">
        <v>1</v>
      </c>
      <c r="P133" s="51"/>
      <c r="Q133" s="41">
        <v>1</v>
      </c>
      <c r="R133" s="52"/>
      <c r="S133" s="45"/>
      <c r="T133" s="45"/>
      <c r="U133" s="139">
        <v>45930</v>
      </c>
      <c r="V133" s="41">
        <v>1</v>
      </c>
      <c r="W133" s="45">
        <v>100</v>
      </c>
      <c r="X133" s="45" t="s">
        <v>1104</v>
      </c>
      <c r="Y133" s="45"/>
      <c r="Z133" s="51"/>
      <c r="AA133" s="41"/>
      <c r="AB133" s="52"/>
      <c r="AC133" s="45"/>
      <c r="AD133" s="51"/>
      <c r="AE133" s="51"/>
      <c r="AF133" s="41"/>
      <c r="AG133" s="52"/>
      <c r="AH133" s="45"/>
      <c r="AI133" s="51"/>
      <c r="AJ133" s="51"/>
      <c r="AK133" s="41"/>
      <c r="AL133" s="52"/>
      <c r="AM133" s="45"/>
      <c r="AN133" s="51"/>
      <c r="AO133" s="51"/>
      <c r="AP133" s="41"/>
      <c r="AQ133" s="52"/>
      <c r="AR133" s="45"/>
      <c r="AS133" s="51"/>
      <c r="AT133" s="51"/>
      <c r="AU133" s="41"/>
      <c r="AV133" s="52"/>
      <c r="AW133" s="45"/>
      <c r="AX133" s="51"/>
      <c r="AY133" s="51"/>
      <c r="AZ133" s="41"/>
      <c r="BA133" s="52"/>
      <c r="BB133" s="45"/>
      <c r="BC133" s="51"/>
      <c r="BD133" s="51"/>
      <c r="BE133" s="41"/>
      <c r="BF133" s="52"/>
      <c r="BG133" s="45"/>
      <c r="BH133" s="51"/>
      <c r="BI133" s="51"/>
      <c r="BJ133" s="41"/>
      <c r="BK133" s="52"/>
      <c r="BL133" s="45"/>
      <c r="BM133" s="51"/>
      <c r="BN133" s="51"/>
      <c r="BO133" s="41"/>
      <c r="BP133" s="52"/>
      <c r="BQ133" s="45"/>
      <c r="BR133" s="51"/>
      <c r="BS133" s="51"/>
      <c r="BT133" s="41"/>
      <c r="BU133" s="52"/>
      <c r="BV133" s="45"/>
      <c r="BW133" s="51"/>
      <c r="BX133" s="373"/>
      <c r="BY133" s="373"/>
      <c r="BZ133" s="55"/>
      <c r="CA133" s="55"/>
      <c r="CB133" s="10"/>
      <c r="CC133" s="10"/>
      <c r="CD133" s="11"/>
      <c r="CE133" s="11"/>
      <c r="CF133" s="11"/>
      <c r="CG133" s="11"/>
      <c r="CH133" s="11"/>
      <c r="CI133" s="11"/>
      <c r="CJ133" s="11"/>
      <c r="CK133" s="11"/>
      <c r="CL133" s="11"/>
      <c r="CM133" s="11"/>
      <c r="CN133" s="11"/>
      <c r="CO133" s="11"/>
      <c r="CP133" s="11"/>
      <c r="CQ133" s="11"/>
    </row>
    <row r="134" spans="1:95" ht="79.5" customHeight="1" x14ac:dyDescent="0.3">
      <c r="A134" s="4"/>
      <c r="B134" s="450"/>
      <c r="C134" s="450"/>
      <c r="D134" s="450"/>
      <c r="E134" s="45" t="s">
        <v>1106</v>
      </c>
      <c r="F134" s="45" t="s">
        <v>1107</v>
      </c>
      <c r="G134" s="44">
        <v>126</v>
      </c>
      <c r="H134" s="44" t="s">
        <v>167</v>
      </c>
      <c r="I134" s="45" t="s">
        <v>1108</v>
      </c>
      <c r="J134" s="45" t="s">
        <v>1109</v>
      </c>
      <c r="K134" s="45" t="s">
        <v>36</v>
      </c>
      <c r="L134" s="46">
        <v>45808</v>
      </c>
      <c r="M134" s="45" t="s">
        <v>1038</v>
      </c>
      <c r="N134" s="47" t="s">
        <v>1038</v>
      </c>
      <c r="O134" s="47"/>
      <c r="P134" s="51">
        <v>45752</v>
      </c>
      <c r="Q134" s="41">
        <v>1</v>
      </c>
      <c r="R134" s="52">
        <v>1</v>
      </c>
      <c r="S134" s="45" t="s">
        <v>1110</v>
      </c>
      <c r="T134" s="45"/>
      <c r="U134" s="45"/>
      <c r="V134" s="45"/>
      <c r="W134" s="45"/>
      <c r="X134" s="45"/>
      <c r="Y134" s="45"/>
      <c r="Z134" s="51"/>
      <c r="AA134" s="41"/>
      <c r="AB134" s="52"/>
      <c r="AC134" s="45"/>
      <c r="AD134" s="51"/>
      <c r="AE134" s="51"/>
      <c r="AF134" s="41"/>
      <c r="AG134" s="52"/>
      <c r="AH134" s="45"/>
      <c r="AI134" s="51"/>
      <c r="AJ134" s="51"/>
      <c r="AK134" s="41"/>
      <c r="AL134" s="52"/>
      <c r="AM134" s="45"/>
      <c r="AN134" s="51"/>
      <c r="AO134" s="51"/>
      <c r="AP134" s="41"/>
      <c r="AQ134" s="52"/>
      <c r="AR134" s="45"/>
      <c r="AS134" s="51"/>
      <c r="AT134" s="51"/>
      <c r="AU134" s="41"/>
      <c r="AV134" s="52"/>
      <c r="AW134" s="45"/>
      <c r="AX134" s="51"/>
      <c r="AY134" s="51"/>
      <c r="AZ134" s="41"/>
      <c r="BA134" s="52"/>
      <c r="BB134" s="45"/>
      <c r="BC134" s="51"/>
      <c r="BD134" s="51"/>
      <c r="BE134" s="41"/>
      <c r="BF134" s="52"/>
      <c r="BG134" s="45"/>
      <c r="BH134" s="51"/>
      <c r="BI134" s="51"/>
      <c r="BJ134" s="41"/>
      <c r="BK134" s="52"/>
      <c r="BL134" s="45"/>
      <c r="BM134" s="51"/>
      <c r="BN134" s="51"/>
      <c r="BO134" s="41"/>
      <c r="BP134" s="52"/>
      <c r="BQ134" s="45"/>
      <c r="BR134" s="51"/>
      <c r="BS134" s="51"/>
      <c r="BT134" s="41"/>
      <c r="BU134" s="52"/>
      <c r="BV134" s="45"/>
      <c r="BW134" s="51"/>
      <c r="BX134" s="373"/>
      <c r="BY134" s="373"/>
      <c r="BZ134" s="55"/>
      <c r="CA134" s="55"/>
      <c r="CB134" s="10"/>
      <c r="CC134" s="10"/>
      <c r="CD134" s="11"/>
      <c r="CE134" s="11"/>
      <c r="CF134" s="11"/>
      <c r="CG134" s="11"/>
      <c r="CH134" s="11"/>
      <c r="CI134" s="11"/>
      <c r="CJ134" s="11"/>
      <c r="CK134" s="11"/>
      <c r="CL134" s="11"/>
      <c r="CM134" s="11"/>
      <c r="CN134" s="11"/>
      <c r="CO134" s="11"/>
      <c r="CP134" s="11"/>
      <c r="CQ134" s="11"/>
    </row>
    <row r="135" spans="1:95" ht="79.5" customHeight="1" x14ac:dyDescent="0.3">
      <c r="A135" s="4"/>
      <c r="B135" s="450"/>
      <c r="C135" s="450"/>
      <c r="D135" s="450"/>
      <c r="E135" s="45" t="s">
        <v>1112</v>
      </c>
      <c r="F135" s="45" t="s">
        <v>1113</v>
      </c>
      <c r="G135" s="44">
        <v>127</v>
      </c>
      <c r="H135" s="44" t="s">
        <v>167</v>
      </c>
      <c r="I135" s="45" t="s">
        <v>1114</v>
      </c>
      <c r="J135" s="45" t="s">
        <v>1102</v>
      </c>
      <c r="K135" s="45" t="s">
        <v>36</v>
      </c>
      <c r="L135" s="46">
        <v>45703</v>
      </c>
      <c r="M135" s="45" t="s">
        <v>1103</v>
      </c>
      <c r="N135" s="47" t="s">
        <v>1038</v>
      </c>
      <c r="O135" s="47">
        <v>1</v>
      </c>
      <c r="P135" s="51"/>
      <c r="Q135" s="41">
        <v>1</v>
      </c>
      <c r="R135" s="52"/>
      <c r="S135" s="45"/>
      <c r="T135" s="45"/>
      <c r="U135" s="139">
        <v>45930</v>
      </c>
      <c r="V135" s="41">
        <v>1</v>
      </c>
      <c r="W135" s="222">
        <v>1</v>
      </c>
      <c r="X135" s="45" t="s">
        <v>1115</v>
      </c>
      <c r="Y135" s="45"/>
      <c r="Z135" s="51"/>
      <c r="AA135" s="41"/>
      <c r="AB135" s="52"/>
      <c r="AC135" s="45"/>
      <c r="AD135" s="51"/>
      <c r="AE135" s="51"/>
      <c r="AF135" s="41"/>
      <c r="AG135" s="52"/>
      <c r="AH135" s="45"/>
      <c r="AI135" s="51"/>
      <c r="AJ135" s="51"/>
      <c r="AK135" s="41"/>
      <c r="AL135" s="52"/>
      <c r="AM135" s="45"/>
      <c r="AN135" s="51"/>
      <c r="AO135" s="51"/>
      <c r="AP135" s="41"/>
      <c r="AQ135" s="52"/>
      <c r="AR135" s="45"/>
      <c r="AS135" s="51"/>
      <c r="AT135" s="51"/>
      <c r="AU135" s="41"/>
      <c r="AV135" s="52"/>
      <c r="AW135" s="45"/>
      <c r="AX135" s="51"/>
      <c r="AY135" s="51"/>
      <c r="AZ135" s="41"/>
      <c r="BA135" s="52"/>
      <c r="BB135" s="45"/>
      <c r="BC135" s="51"/>
      <c r="BD135" s="51"/>
      <c r="BE135" s="41"/>
      <c r="BF135" s="52"/>
      <c r="BG135" s="45"/>
      <c r="BH135" s="51"/>
      <c r="BI135" s="51"/>
      <c r="BJ135" s="41"/>
      <c r="BK135" s="52"/>
      <c r="BL135" s="45"/>
      <c r="BM135" s="51"/>
      <c r="BN135" s="51"/>
      <c r="BO135" s="41"/>
      <c r="BP135" s="52"/>
      <c r="BQ135" s="45"/>
      <c r="BR135" s="51"/>
      <c r="BS135" s="51"/>
      <c r="BT135" s="41"/>
      <c r="BU135" s="52"/>
      <c r="BV135" s="45"/>
      <c r="BW135" s="51"/>
      <c r="BX135" s="373"/>
      <c r="BY135" s="373"/>
      <c r="BZ135" s="55"/>
      <c r="CA135" s="55"/>
      <c r="CB135" s="10"/>
      <c r="CC135" s="10"/>
      <c r="CD135" s="11"/>
      <c r="CE135" s="11"/>
      <c r="CF135" s="11"/>
      <c r="CG135" s="11"/>
      <c r="CH135" s="11"/>
      <c r="CI135" s="11"/>
      <c r="CJ135" s="11"/>
      <c r="CK135" s="11"/>
      <c r="CL135" s="11"/>
      <c r="CM135" s="11"/>
      <c r="CN135" s="11"/>
      <c r="CO135" s="11"/>
      <c r="CP135" s="11"/>
      <c r="CQ135" s="11"/>
    </row>
    <row r="136" spans="1:95" ht="79.5" customHeight="1" x14ac:dyDescent="0.3">
      <c r="A136" s="4"/>
      <c r="B136" s="450"/>
      <c r="C136" s="450"/>
      <c r="D136" s="450"/>
      <c r="E136" s="45" t="s">
        <v>1116</v>
      </c>
      <c r="F136" s="45" t="s">
        <v>1117</v>
      </c>
      <c r="G136" s="44">
        <v>128</v>
      </c>
      <c r="H136" s="44" t="s">
        <v>236</v>
      </c>
      <c r="I136" s="45" t="s">
        <v>1118</v>
      </c>
      <c r="J136" s="45" t="s">
        <v>1119</v>
      </c>
      <c r="K136" s="45" t="s">
        <v>36</v>
      </c>
      <c r="L136" s="46">
        <v>45747</v>
      </c>
      <c r="M136" s="45" t="s">
        <v>1038</v>
      </c>
      <c r="N136" s="47"/>
      <c r="O136" s="47"/>
      <c r="P136" s="51">
        <v>45752</v>
      </c>
      <c r="Q136" s="41">
        <v>1</v>
      </c>
      <c r="R136" s="52"/>
      <c r="S136" s="45" t="s">
        <v>1120</v>
      </c>
      <c r="T136" s="50"/>
      <c r="U136" s="48"/>
      <c r="V136" s="41"/>
      <c r="W136" s="52"/>
      <c r="X136" s="45"/>
      <c r="Y136" s="51"/>
      <c r="Z136" s="51"/>
      <c r="AA136" s="41"/>
      <c r="AB136" s="52"/>
      <c r="AC136" s="45"/>
      <c r="AD136" s="51"/>
      <c r="AE136" s="51"/>
      <c r="AF136" s="41"/>
      <c r="AG136" s="52"/>
      <c r="AH136" s="45"/>
      <c r="AI136" s="51"/>
      <c r="AJ136" s="51"/>
      <c r="AK136" s="41"/>
      <c r="AL136" s="52"/>
      <c r="AM136" s="45"/>
      <c r="AN136" s="51"/>
      <c r="AO136" s="51"/>
      <c r="AP136" s="41"/>
      <c r="AQ136" s="52"/>
      <c r="AR136" s="45"/>
      <c r="AS136" s="51"/>
      <c r="AT136" s="51"/>
      <c r="AU136" s="41"/>
      <c r="AV136" s="52"/>
      <c r="AW136" s="45"/>
      <c r="AX136" s="51"/>
      <c r="AY136" s="51"/>
      <c r="AZ136" s="41"/>
      <c r="BA136" s="52"/>
      <c r="BB136" s="45"/>
      <c r="BC136" s="51"/>
      <c r="BD136" s="51"/>
      <c r="BE136" s="41"/>
      <c r="BF136" s="52"/>
      <c r="BG136" s="45"/>
      <c r="BH136" s="51"/>
      <c r="BI136" s="51"/>
      <c r="BJ136" s="41"/>
      <c r="BK136" s="52"/>
      <c r="BL136" s="45"/>
      <c r="BM136" s="51"/>
      <c r="BN136" s="51"/>
      <c r="BO136" s="41"/>
      <c r="BP136" s="52"/>
      <c r="BQ136" s="45"/>
      <c r="BR136" s="51"/>
      <c r="BS136" s="51"/>
      <c r="BT136" s="41"/>
      <c r="BU136" s="52"/>
      <c r="BV136" s="45"/>
      <c r="BW136" s="51"/>
      <c r="BX136" s="373"/>
      <c r="BY136" s="373"/>
      <c r="BZ136" s="55"/>
      <c r="CA136" s="55"/>
      <c r="CB136" s="10"/>
      <c r="CC136" s="10"/>
      <c r="CD136" s="11"/>
      <c r="CE136" s="11"/>
      <c r="CF136" s="11"/>
      <c r="CG136" s="11"/>
      <c r="CH136" s="11"/>
      <c r="CI136" s="11"/>
      <c r="CJ136" s="11"/>
      <c r="CK136" s="11"/>
      <c r="CL136" s="11"/>
      <c r="CM136" s="11"/>
      <c r="CN136" s="11"/>
      <c r="CO136" s="11"/>
      <c r="CP136" s="11"/>
      <c r="CQ136" s="11"/>
    </row>
    <row r="137" spans="1:95" ht="79.5" customHeight="1" x14ac:dyDescent="0.3">
      <c r="A137" s="4"/>
      <c r="B137" s="451"/>
      <c r="C137" s="451"/>
      <c r="D137" s="451"/>
      <c r="E137" s="45" t="s">
        <v>1121</v>
      </c>
      <c r="F137" s="45" t="s">
        <v>1122</v>
      </c>
      <c r="G137" s="44">
        <v>129</v>
      </c>
      <c r="H137" s="44" t="s">
        <v>236</v>
      </c>
      <c r="I137" s="45" t="s">
        <v>1123</v>
      </c>
      <c r="J137" s="45" t="s">
        <v>1124</v>
      </c>
      <c r="K137" s="45" t="s">
        <v>36</v>
      </c>
      <c r="L137" s="46">
        <v>45747</v>
      </c>
      <c r="M137" s="45" t="s">
        <v>797</v>
      </c>
      <c r="N137" s="47" t="s">
        <v>1038</v>
      </c>
      <c r="O137" s="47">
        <v>1</v>
      </c>
      <c r="P137" s="51">
        <v>45752</v>
      </c>
      <c r="Q137" s="41">
        <v>1</v>
      </c>
      <c r="R137" s="52"/>
      <c r="S137" s="45" t="s">
        <v>1125</v>
      </c>
      <c r="T137" s="50"/>
      <c r="U137" s="48"/>
      <c r="V137" s="41"/>
      <c r="W137" s="52"/>
      <c r="X137" s="45"/>
      <c r="Y137" s="51"/>
      <c r="Z137" s="51"/>
      <c r="AA137" s="41"/>
      <c r="AB137" s="52"/>
      <c r="AC137" s="45"/>
      <c r="AD137" s="51"/>
      <c r="AE137" s="51"/>
      <c r="AF137" s="41"/>
      <c r="AG137" s="52"/>
      <c r="AH137" s="45"/>
      <c r="AI137" s="51"/>
      <c r="AJ137" s="51"/>
      <c r="AK137" s="41"/>
      <c r="AL137" s="52"/>
      <c r="AM137" s="45"/>
      <c r="AN137" s="51"/>
      <c r="AO137" s="51"/>
      <c r="AP137" s="41"/>
      <c r="AQ137" s="52"/>
      <c r="AR137" s="45"/>
      <c r="AS137" s="51"/>
      <c r="AT137" s="51"/>
      <c r="AU137" s="41"/>
      <c r="AV137" s="52"/>
      <c r="AW137" s="45"/>
      <c r="AX137" s="51"/>
      <c r="AY137" s="51"/>
      <c r="AZ137" s="41"/>
      <c r="BA137" s="52"/>
      <c r="BB137" s="45"/>
      <c r="BC137" s="51"/>
      <c r="BD137" s="51"/>
      <c r="BE137" s="41"/>
      <c r="BF137" s="52"/>
      <c r="BG137" s="45"/>
      <c r="BH137" s="51"/>
      <c r="BI137" s="51"/>
      <c r="BJ137" s="41"/>
      <c r="BK137" s="52"/>
      <c r="BL137" s="45"/>
      <c r="BM137" s="51"/>
      <c r="BN137" s="51"/>
      <c r="BO137" s="41"/>
      <c r="BP137" s="52"/>
      <c r="BQ137" s="45"/>
      <c r="BR137" s="51"/>
      <c r="BS137" s="51"/>
      <c r="BT137" s="41"/>
      <c r="BU137" s="52"/>
      <c r="BV137" s="45"/>
      <c r="BW137" s="51"/>
      <c r="BX137" s="373"/>
      <c r="BY137" s="373"/>
      <c r="BZ137" s="55"/>
      <c r="CA137" s="55"/>
      <c r="CB137" s="10"/>
      <c r="CC137" s="10"/>
      <c r="CD137" s="11"/>
      <c r="CE137" s="11"/>
      <c r="CF137" s="11"/>
      <c r="CG137" s="11"/>
      <c r="CH137" s="11"/>
      <c r="CI137" s="11"/>
      <c r="CJ137" s="11"/>
      <c r="CK137" s="11"/>
      <c r="CL137" s="11"/>
      <c r="CM137" s="11"/>
      <c r="CN137" s="11"/>
      <c r="CO137" s="11"/>
      <c r="CP137" s="11"/>
      <c r="CQ137" s="11"/>
    </row>
    <row r="138" spans="1:95" ht="99.75" x14ac:dyDescent="0.3">
      <c r="A138" s="4"/>
      <c r="B138" s="452" t="s">
        <v>1126</v>
      </c>
      <c r="C138" s="51">
        <v>45839</v>
      </c>
      <c r="D138" s="51">
        <v>45842</v>
      </c>
      <c r="E138" s="44" t="s">
        <v>1127</v>
      </c>
      <c r="F138" s="45" t="s">
        <v>1128</v>
      </c>
      <c r="G138" s="44">
        <v>130</v>
      </c>
      <c r="H138" s="44" t="s">
        <v>167</v>
      </c>
      <c r="I138" s="45" t="s">
        <v>1129</v>
      </c>
      <c r="J138" s="45" t="s">
        <v>1130</v>
      </c>
      <c r="K138" s="45" t="s">
        <v>68</v>
      </c>
      <c r="L138" s="46">
        <v>46037</v>
      </c>
      <c r="M138" s="45" t="s">
        <v>1131</v>
      </c>
      <c r="N138" s="47">
        <v>0</v>
      </c>
      <c r="O138" s="382">
        <v>1</v>
      </c>
      <c r="P138" s="60">
        <v>46052</v>
      </c>
      <c r="Q138" s="41">
        <v>1</v>
      </c>
      <c r="R138" s="49"/>
      <c r="S138" s="44" t="s">
        <v>1132</v>
      </c>
      <c r="T138" s="50"/>
      <c r="U138" s="51"/>
      <c r="V138" s="41"/>
      <c r="W138" s="52"/>
      <c r="X138" s="45"/>
      <c r="Y138" s="51"/>
      <c r="Z138" s="51"/>
      <c r="AA138" s="41"/>
      <c r="AB138" s="52"/>
      <c r="AC138" s="45"/>
      <c r="AD138" s="51"/>
      <c r="AE138" s="51"/>
      <c r="AF138" s="41"/>
      <c r="AG138" s="52"/>
      <c r="AH138" s="45"/>
      <c r="AI138" s="51"/>
      <c r="AJ138" s="51"/>
      <c r="AK138" s="41"/>
      <c r="AL138" s="52"/>
      <c r="AM138" s="45"/>
      <c r="AN138" s="51"/>
      <c r="AO138" s="51"/>
      <c r="AP138" s="41"/>
      <c r="AQ138" s="52"/>
      <c r="AR138" s="45"/>
      <c r="AS138" s="51"/>
      <c r="AT138" s="51"/>
      <c r="AU138" s="41"/>
      <c r="AV138" s="52"/>
      <c r="AW138" s="45"/>
      <c r="AX138" s="51"/>
      <c r="AY138" s="51"/>
      <c r="AZ138" s="41"/>
      <c r="BA138" s="52"/>
      <c r="BB138" s="45"/>
      <c r="BC138" s="51"/>
      <c r="BD138" s="51"/>
      <c r="BE138" s="41"/>
      <c r="BF138" s="52"/>
      <c r="BG138" s="45"/>
      <c r="BH138" s="51"/>
      <c r="BI138" s="51"/>
      <c r="BJ138" s="41"/>
      <c r="BK138" s="52"/>
      <c r="BL138" s="45"/>
      <c r="BM138" s="51"/>
      <c r="BN138" s="51"/>
      <c r="BO138" s="41"/>
      <c r="BP138" s="52"/>
      <c r="BQ138" s="45"/>
      <c r="BR138" s="51"/>
      <c r="BS138" s="51"/>
      <c r="BT138" s="41"/>
      <c r="BU138" s="52"/>
      <c r="BV138" s="45"/>
      <c r="BW138" s="51"/>
      <c r="BX138" s="48"/>
      <c r="BY138" s="48"/>
      <c r="BZ138" s="55">
        <f t="shared" ref="BZ138:BZ186" si="5">+Q138</f>
        <v>1</v>
      </c>
      <c r="CA138" s="55">
        <f t="shared" ref="CA138:CA156" si="6">+V138</f>
        <v>0</v>
      </c>
      <c r="CB138" s="10"/>
      <c r="CC138" s="10"/>
      <c r="CD138" s="11"/>
      <c r="CE138" s="11"/>
      <c r="CF138" s="11"/>
      <c r="CG138" s="11"/>
      <c r="CH138" s="11"/>
      <c r="CI138" s="11"/>
      <c r="CJ138" s="11"/>
      <c r="CK138" s="11"/>
      <c r="CL138" s="11"/>
      <c r="CM138" s="11"/>
      <c r="CN138" s="11"/>
      <c r="CO138" s="11"/>
      <c r="CP138" s="11"/>
      <c r="CQ138" s="11"/>
    </row>
    <row r="139" spans="1:95" ht="67.5" customHeight="1" x14ac:dyDescent="0.3">
      <c r="A139" s="4"/>
      <c r="B139" s="451"/>
      <c r="C139" s="51">
        <v>45839</v>
      </c>
      <c r="D139" s="51">
        <v>45842</v>
      </c>
      <c r="E139" s="44" t="s">
        <v>1133</v>
      </c>
      <c r="F139" s="45" t="s">
        <v>1134</v>
      </c>
      <c r="G139" s="44">
        <v>131</v>
      </c>
      <c r="H139" s="44" t="s">
        <v>167</v>
      </c>
      <c r="I139" s="45" t="s">
        <v>1135</v>
      </c>
      <c r="J139" s="45" t="s">
        <v>1136</v>
      </c>
      <c r="K139" s="45" t="s">
        <v>41</v>
      </c>
      <c r="L139" s="46">
        <v>46112</v>
      </c>
      <c r="M139" s="45" t="s">
        <v>1137</v>
      </c>
      <c r="N139" s="47">
        <v>0</v>
      </c>
      <c r="O139" s="382">
        <v>1</v>
      </c>
      <c r="P139" s="60">
        <v>46157</v>
      </c>
      <c r="Q139" s="49">
        <v>1</v>
      </c>
      <c r="R139" s="49"/>
      <c r="S139" s="44" t="s">
        <v>1138</v>
      </c>
      <c r="T139" s="50"/>
      <c r="U139" s="51"/>
      <c r="V139" s="41"/>
      <c r="W139" s="52"/>
      <c r="X139" s="45"/>
      <c r="Y139" s="51"/>
      <c r="Z139" s="51"/>
      <c r="AA139" s="41"/>
      <c r="AB139" s="52"/>
      <c r="AC139" s="45"/>
      <c r="AD139" s="51"/>
      <c r="AE139" s="51"/>
      <c r="AF139" s="41"/>
      <c r="AG139" s="52"/>
      <c r="AH139" s="45"/>
      <c r="AI139" s="51"/>
      <c r="AJ139" s="51"/>
      <c r="AK139" s="41"/>
      <c r="AL139" s="52"/>
      <c r="AM139" s="45"/>
      <c r="AN139" s="51"/>
      <c r="AO139" s="51"/>
      <c r="AP139" s="41"/>
      <c r="AQ139" s="52"/>
      <c r="AR139" s="45"/>
      <c r="AS139" s="51"/>
      <c r="AT139" s="51"/>
      <c r="AU139" s="41"/>
      <c r="AV139" s="52"/>
      <c r="AW139" s="45"/>
      <c r="AX139" s="51"/>
      <c r="AY139" s="51"/>
      <c r="AZ139" s="41"/>
      <c r="BA139" s="52"/>
      <c r="BB139" s="45"/>
      <c r="BC139" s="51"/>
      <c r="BD139" s="51"/>
      <c r="BE139" s="41"/>
      <c r="BF139" s="52"/>
      <c r="BG139" s="45"/>
      <c r="BH139" s="51"/>
      <c r="BI139" s="51"/>
      <c r="BJ139" s="41"/>
      <c r="BK139" s="52"/>
      <c r="BL139" s="45"/>
      <c r="BM139" s="51"/>
      <c r="BN139" s="51"/>
      <c r="BO139" s="41"/>
      <c r="BP139" s="52"/>
      <c r="BQ139" s="45"/>
      <c r="BR139" s="51"/>
      <c r="BS139" s="51"/>
      <c r="BT139" s="41"/>
      <c r="BU139" s="52"/>
      <c r="BV139" s="45"/>
      <c r="BW139" s="51"/>
      <c r="BX139" s="48"/>
      <c r="BY139" s="48"/>
      <c r="BZ139" s="55">
        <f t="shared" si="5"/>
        <v>1</v>
      </c>
      <c r="CA139" s="55">
        <f t="shared" si="6"/>
        <v>0</v>
      </c>
      <c r="CB139" s="10"/>
      <c r="CC139" s="10"/>
      <c r="CD139" s="11"/>
      <c r="CE139" s="11"/>
      <c r="CF139" s="11"/>
      <c r="CG139" s="11"/>
      <c r="CH139" s="11"/>
      <c r="CI139" s="11"/>
      <c r="CJ139" s="11"/>
      <c r="CK139" s="11"/>
      <c r="CL139" s="11"/>
      <c r="CM139" s="11"/>
      <c r="CN139" s="11"/>
      <c r="CO139" s="11"/>
      <c r="CP139" s="11"/>
      <c r="CQ139" s="11"/>
    </row>
    <row r="140" spans="1:95" ht="53.25" customHeight="1" x14ac:dyDescent="0.3">
      <c r="A140" s="4"/>
      <c r="B140" s="452" t="s">
        <v>1139</v>
      </c>
      <c r="C140" s="476">
        <v>45778</v>
      </c>
      <c r="D140" s="452" t="s">
        <v>1140</v>
      </c>
      <c r="E140" s="44" t="s">
        <v>1141</v>
      </c>
      <c r="F140" s="44" t="s">
        <v>1142</v>
      </c>
      <c r="G140" s="44">
        <v>132</v>
      </c>
      <c r="H140" s="44" t="s">
        <v>167</v>
      </c>
      <c r="I140" s="44" t="s">
        <v>1143</v>
      </c>
      <c r="J140" s="44" t="s">
        <v>1144</v>
      </c>
      <c r="K140" s="44" t="s">
        <v>63</v>
      </c>
      <c r="L140" s="46">
        <v>45901</v>
      </c>
      <c r="M140" s="44" t="s">
        <v>1038</v>
      </c>
      <c r="N140" s="44">
        <v>83.3</v>
      </c>
      <c r="O140" s="44">
        <v>95</v>
      </c>
      <c r="P140" s="60">
        <v>46310</v>
      </c>
      <c r="Q140" s="49">
        <v>1</v>
      </c>
      <c r="R140" s="49">
        <v>1</v>
      </c>
      <c r="S140" s="44" t="s">
        <v>1145</v>
      </c>
      <c r="T140" s="50"/>
      <c r="U140" s="51"/>
      <c r="V140" s="41"/>
      <c r="W140" s="52"/>
      <c r="X140" s="45"/>
      <c r="Y140" s="51"/>
      <c r="Z140" s="51"/>
      <c r="AA140" s="41"/>
      <c r="AB140" s="52"/>
      <c r="AC140" s="45"/>
      <c r="AD140" s="51"/>
      <c r="AE140" s="51"/>
      <c r="AF140" s="41"/>
      <c r="AG140" s="52"/>
      <c r="AH140" s="45"/>
      <c r="AI140" s="51"/>
      <c r="AJ140" s="51"/>
      <c r="AK140" s="41"/>
      <c r="AL140" s="52"/>
      <c r="AM140" s="45"/>
      <c r="AN140" s="51"/>
      <c r="AO140" s="51"/>
      <c r="AP140" s="41"/>
      <c r="AQ140" s="52"/>
      <c r="AR140" s="45"/>
      <c r="AS140" s="51"/>
      <c r="AT140" s="51"/>
      <c r="AU140" s="41"/>
      <c r="AV140" s="52"/>
      <c r="AW140" s="45"/>
      <c r="AX140" s="51"/>
      <c r="AY140" s="51"/>
      <c r="AZ140" s="41"/>
      <c r="BA140" s="52"/>
      <c r="BB140" s="45"/>
      <c r="BC140" s="51"/>
      <c r="BD140" s="51"/>
      <c r="BE140" s="41"/>
      <c r="BF140" s="52"/>
      <c r="BG140" s="45"/>
      <c r="BH140" s="51"/>
      <c r="BI140" s="51"/>
      <c r="BJ140" s="41"/>
      <c r="BK140" s="52"/>
      <c r="BL140" s="45"/>
      <c r="BM140" s="51"/>
      <c r="BN140" s="51"/>
      <c r="BO140" s="41"/>
      <c r="BP140" s="52"/>
      <c r="BQ140" s="45"/>
      <c r="BR140" s="51"/>
      <c r="BS140" s="51"/>
      <c r="BT140" s="41"/>
      <c r="BU140" s="52"/>
      <c r="BV140" s="45"/>
      <c r="BW140" s="51"/>
      <c r="BX140" s="48"/>
      <c r="BY140" s="48"/>
      <c r="BZ140" s="55">
        <f t="shared" si="5"/>
        <v>1</v>
      </c>
      <c r="CA140" s="55">
        <f t="shared" si="6"/>
        <v>0</v>
      </c>
      <c r="CB140" s="10"/>
      <c r="CC140" s="10"/>
      <c r="CD140" s="11"/>
      <c r="CE140" s="11"/>
      <c r="CF140" s="11"/>
      <c r="CG140" s="11"/>
      <c r="CH140" s="11"/>
      <c r="CI140" s="11"/>
      <c r="CJ140" s="11"/>
      <c r="CK140" s="11"/>
      <c r="CL140" s="11"/>
      <c r="CM140" s="11"/>
      <c r="CN140" s="11"/>
      <c r="CO140" s="11"/>
      <c r="CP140" s="11"/>
      <c r="CQ140" s="11"/>
    </row>
    <row r="141" spans="1:95" ht="42" customHeight="1" x14ac:dyDescent="0.3">
      <c r="A141" s="4"/>
      <c r="B141" s="450"/>
      <c r="C141" s="450"/>
      <c r="D141" s="450"/>
      <c r="E141" s="44" t="s">
        <v>1146</v>
      </c>
      <c r="F141" s="44" t="s">
        <v>1147</v>
      </c>
      <c r="G141" s="44">
        <v>133</v>
      </c>
      <c r="H141" s="44" t="s">
        <v>167</v>
      </c>
      <c r="I141" s="44" t="s">
        <v>1148</v>
      </c>
      <c r="J141" s="44" t="s">
        <v>1149</v>
      </c>
      <c r="K141" s="44" t="s">
        <v>48</v>
      </c>
      <c r="L141" s="46">
        <v>45901</v>
      </c>
      <c r="M141" s="44" t="s">
        <v>1038</v>
      </c>
      <c r="N141" s="44">
        <v>75</v>
      </c>
      <c r="O141" s="44">
        <v>100</v>
      </c>
      <c r="P141" s="60">
        <v>45945</v>
      </c>
      <c r="Q141" s="49">
        <v>1</v>
      </c>
      <c r="R141" s="49">
        <v>1</v>
      </c>
      <c r="S141" s="44" t="s">
        <v>1150</v>
      </c>
      <c r="T141" s="50"/>
      <c r="U141" s="51"/>
      <c r="V141" s="41"/>
      <c r="W141" s="52"/>
      <c r="X141" s="45"/>
      <c r="Y141" s="51"/>
      <c r="Z141" s="51"/>
      <c r="AA141" s="41"/>
      <c r="AB141" s="52"/>
      <c r="AC141" s="45"/>
      <c r="AD141" s="51"/>
      <c r="AE141" s="51"/>
      <c r="AF141" s="41"/>
      <c r="AG141" s="52"/>
      <c r="AH141" s="45"/>
      <c r="AI141" s="51"/>
      <c r="AJ141" s="51"/>
      <c r="AK141" s="41"/>
      <c r="AL141" s="52"/>
      <c r="AM141" s="45"/>
      <c r="AN141" s="51"/>
      <c r="AO141" s="51"/>
      <c r="AP141" s="41"/>
      <c r="AQ141" s="52"/>
      <c r="AR141" s="45"/>
      <c r="AS141" s="51"/>
      <c r="AT141" s="51"/>
      <c r="AU141" s="41"/>
      <c r="AV141" s="52"/>
      <c r="AW141" s="45"/>
      <c r="AX141" s="51"/>
      <c r="AY141" s="51"/>
      <c r="AZ141" s="41"/>
      <c r="BA141" s="52"/>
      <c r="BB141" s="45"/>
      <c r="BC141" s="51"/>
      <c r="BD141" s="51"/>
      <c r="BE141" s="41"/>
      <c r="BF141" s="52"/>
      <c r="BG141" s="45"/>
      <c r="BH141" s="51"/>
      <c r="BI141" s="51"/>
      <c r="BJ141" s="41"/>
      <c r="BK141" s="52"/>
      <c r="BL141" s="45"/>
      <c r="BM141" s="51"/>
      <c r="BN141" s="51"/>
      <c r="BO141" s="41"/>
      <c r="BP141" s="52"/>
      <c r="BQ141" s="45"/>
      <c r="BR141" s="51"/>
      <c r="BS141" s="51"/>
      <c r="BT141" s="41"/>
      <c r="BU141" s="52"/>
      <c r="BV141" s="45"/>
      <c r="BW141" s="51"/>
      <c r="BX141" s="48"/>
      <c r="BY141" s="48"/>
      <c r="BZ141" s="55">
        <f t="shared" si="5"/>
        <v>1</v>
      </c>
      <c r="CA141" s="55">
        <f t="shared" si="6"/>
        <v>0</v>
      </c>
      <c r="CB141" s="10"/>
      <c r="CC141" s="10"/>
      <c r="CD141" s="11"/>
      <c r="CE141" s="11"/>
      <c r="CF141" s="11"/>
      <c r="CG141" s="11"/>
      <c r="CH141" s="11"/>
      <c r="CI141" s="11"/>
      <c r="CJ141" s="11"/>
      <c r="CK141" s="11"/>
      <c r="CL141" s="11"/>
      <c r="CM141" s="11"/>
      <c r="CN141" s="11"/>
      <c r="CO141" s="11"/>
      <c r="CP141" s="11"/>
      <c r="CQ141" s="11"/>
    </row>
    <row r="142" spans="1:95" ht="74.25" customHeight="1" x14ac:dyDescent="0.3">
      <c r="A142" s="4"/>
      <c r="B142" s="450"/>
      <c r="C142" s="450"/>
      <c r="D142" s="450"/>
      <c r="E142" s="44" t="s">
        <v>1151</v>
      </c>
      <c r="F142" s="44" t="s">
        <v>1152</v>
      </c>
      <c r="G142" s="44">
        <v>134</v>
      </c>
      <c r="H142" s="44" t="s">
        <v>167</v>
      </c>
      <c r="I142" s="44" t="s">
        <v>1148</v>
      </c>
      <c r="J142" s="44" t="s">
        <v>1149</v>
      </c>
      <c r="K142" s="44" t="s">
        <v>48</v>
      </c>
      <c r="L142" s="46">
        <v>45901</v>
      </c>
      <c r="M142" s="44" t="s">
        <v>1038</v>
      </c>
      <c r="N142" s="44">
        <v>75</v>
      </c>
      <c r="O142" s="44">
        <v>100</v>
      </c>
      <c r="P142" s="60">
        <v>45945</v>
      </c>
      <c r="Q142" s="49">
        <v>1</v>
      </c>
      <c r="R142" s="49">
        <v>1</v>
      </c>
      <c r="S142" s="44" t="s">
        <v>1153</v>
      </c>
      <c r="T142" s="50"/>
      <c r="U142" s="51"/>
      <c r="V142" s="41"/>
      <c r="W142" s="52"/>
      <c r="X142" s="45"/>
      <c r="Y142" s="51"/>
      <c r="Z142" s="51"/>
      <c r="AA142" s="41"/>
      <c r="AB142" s="52"/>
      <c r="AC142" s="45"/>
      <c r="AD142" s="51"/>
      <c r="AE142" s="51"/>
      <c r="AF142" s="41"/>
      <c r="AG142" s="52"/>
      <c r="AH142" s="45"/>
      <c r="AI142" s="51"/>
      <c r="AJ142" s="51"/>
      <c r="AK142" s="41"/>
      <c r="AL142" s="52"/>
      <c r="AM142" s="45"/>
      <c r="AN142" s="51"/>
      <c r="AO142" s="51"/>
      <c r="AP142" s="41"/>
      <c r="AQ142" s="52"/>
      <c r="AR142" s="45"/>
      <c r="AS142" s="51"/>
      <c r="AT142" s="51"/>
      <c r="AU142" s="41"/>
      <c r="AV142" s="52"/>
      <c r="AW142" s="45"/>
      <c r="AX142" s="51"/>
      <c r="AY142" s="51"/>
      <c r="AZ142" s="41"/>
      <c r="BA142" s="52"/>
      <c r="BB142" s="45"/>
      <c r="BC142" s="51"/>
      <c r="BD142" s="51"/>
      <c r="BE142" s="41"/>
      <c r="BF142" s="52"/>
      <c r="BG142" s="45"/>
      <c r="BH142" s="51"/>
      <c r="BI142" s="51"/>
      <c r="BJ142" s="41"/>
      <c r="BK142" s="52"/>
      <c r="BL142" s="45"/>
      <c r="BM142" s="51"/>
      <c r="BN142" s="51"/>
      <c r="BO142" s="41"/>
      <c r="BP142" s="52"/>
      <c r="BQ142" s="45"/>
      <c r="BR142" s="51"/>
      <c r="BS142" s="51"/>
      <c r="BT142" s="41"/>
      <c r="BU142" s="52"/>
      <c r="BV142" s="45"/>
      <c r="BW142" s="51"/>
      <c r="BX142" s="48"/>
      <c r="BY142" s="48"/>
      <c r="BZ142" s="55">
        <f t="shared" si="5"/>
        <v>1</v>
      </c>
      <c r="CA142" s="55">
        <f t="shared" si="6"/>
        <v>0</v>
      </c>
      <c r="CB142" s="10"/>
      <c r="CC142" s="10"/>
      <c r="CD142" s="11"/>
      <c r="CE142" s="11"/>
      <c r="CF142" s="11"/>
      <c r="CG142" s="11"/>
      <c r="CH142" s="11"/>
      <c r="CI142" s="11"/>
      <c r="CJ142" s="11"/>
      <c r="CK142" s="11"/>
      <c r="CL142" s="11"/>
      <c r="CM142" s="11"/>
      <c r="CN142" s="11"/>
      <c r="CO142" s="11"/>
      <c r="CP142" s="11"/>
      <c r="CQ142" s="11"/>
    </row>
    <row r="143" spans="1:95" ht="42" customHeight="1" x14ac:dyDescent="0.3">
      <c r="A143" s="4"/>
      <c r="B143" s="450"/>
      <c r="C143" s="450"/>
      <c r="D143" s="450"/>
      <c r="E143" s="44" t="s">
        <v>1154</v>
      </c>
      <c r="F143" s="44" t="s">
        <v>1155</v>
      </c>
      <c r="G143" s="44">
        <v>135</v>
      </c>
      <c r="H143" s="44"/>
      <c r="I143" s="44" t="s">
        <v>1156</v>
      </c>
      <c r="J143" s="44" t="s">
        <v>1157</v>
      </c>
      <c r="K143" s="44" t="s">
        <v>48</v>
      </c>
      <c r="L143" s="46">
        <v>45901</v>
      </c>
      <c r="M143" s="44" t="s">
        <v>1038</v>
      </c>
      <c r="N143" s="44">
        <v>75</v>
      </c>
      <c r="O143" s="44">
        <v>100</v>
      </c>
      <c r="P143" s="60">
        <v>45945</v>
      </c>
      <c r="Q143" s="49">
        <v>1</v>
      </c>
      <c r="R143" s="49">
        <v>1</v>
      </c>
      <c r="S143" s="44" t="s">
        <v>1158</v>
      </c>
      <c r="T143" s="50"/>
      <c r="U143" s="51"/>
      <c r="V143" s="41"/>
      <c r="W143" s="52"/>
      <c r="X143" s="45"/>
      <c r="Y143" s="51"/>
      <c r="Z143" s="51"/>
      <c r="AA143" s="41"/>
      <c r="AB143" s="52"/>
      <c r="AC143" s="45"/>
      <c r="AD143" s="51"/>
      <c r="AE143" s="51"/>
      <c r="AF143" s="41"/>
      <c r="AG143" s="52"/>
      <c r="AH143" s="45"/>
      <c r="AI143" s="51"/>
      <c r="AJ143" s="51"/>
      <c r="AK143" s="41"/>
      <c r="AL143" s="52"/>
      <c r="AM143" s="45"/>
      <c r="AN143" s="51"/>
      <c r="AO143" s="51"/>
      <c r="AP143" s="41"/>
      <c r="AQ143" s="52"/>
      <c r="AR143" s="45"/>
      <c r="AS143" s="51"/>
      <c r="AT143" s="51"/>
      <c r="AU143" s="41"/>
      <c r="AV143" s="52"/>
      <c r="AW143" s="45"/>
      <c r="AX143" s="51"/>
      <c r="AY143" s="51"/>
      <c r="AZ143" s="41"/>
      <c r="BA143" s="52"/>
      <c r="BB143" s="45"/>
      <c r="BC143" s="51"/>
      <c r="BD143" s="51"/>
      <c r="BE143" s="41"/>
      <c r="BF143" s="52"/>
      <c r="BG143" s="45"/>
      <c r="BH143" s="51"/>
      <c r="BI143" s="51"/>
      <c r="BJ143" s="41"/>
      <c r="BK143" s="52"/>
      <c r="BL143" s="45"/>
      <c r="BM143" s="51"/>
      <c r="BN143" s="51"/>
      <c r="BO143" s="41"/>
      <c r="BP143" s="52"/>
      <c r="BQ143" s="45"/>
      <c r="BR143" s="51"/>
      <c r="BS143" s="51"/>
      <c r="BT143" s="41"/>
      <c r="BU143" s="52"/>
      <c r="BV143" s="45"/>
      <c r="BW143" s="51"/>
      <c r="BX143" s="48"/>
      <c r="BY143" s="48"/>
      <c r="BZ143" s="55">
        <f t="shared" si="5"/>
        <v>1</v>
      </c>
      <c r="CA143" s="55">
        <f t="shared" si="6"/>
        <v>0</v>
      </c>
      <c r="CB143" s="10"/>
      <c r="CC143" s="10"/>
      <c r="CD143" s="11"/>
      <c r="CE143" s="11"/>
      <c r="CF143" s="11"/>
      <c r="CG143" s="11"/>
      <c r="CH143" s="11"/>
      <c r="CI143" s="11"/>
      <c r="CJ143" s="11"/>
      <c r="CK143" s="11"/>
      <c r="CL143" s="11"/>
      <c r="CM143" s="11"/>
      <c r="CN143" s="11"/>
      <c r="CO143" s="11"/>
      <c r="CP143" s="11"/>
      <c r="CQ143" s="11"/>
    </row>
    <row r="144" spans="1:95" ht="42" customHeight="1" x14ac:dyDescent="0.3">
      <c r="A144" s="4"/>
      <c r="B144" s="450"/>
      <c r="C144" s="450"/>
      <c r="D144" s="450"/>
      <c r="E144" s="44" t="s">
        <v>1159</v>
      </c>
      <c r="F144" s="44" t="s">
        <v>1160</v>
      </c>
      <c r="G144" s="44">
        <v>136</v>
      </c>
      <c r="H144" s="44" t="s">
        <v>167</v>
      </c>
      <c r="I144" s="44" t="s">
        <v>1161</v>
      </c>
      <c r="J144" s="44" t="s">
        <v>1162</v>
      </c>
      <c r="K144" s="44" t="s">
        <v>30</v>
      </c>
      <c r="L144" s="46">
        <v>45901</v>
      </c>
      <c r="M144" s="44" t="s">
        <v>1038</v>
      </c>
      <c r="N144" s="44">
        <v>90</v>
      </c>
      <c r="O144" s="44">
        <v>100</v>
      </c>
      <c r="P144" s="60">
        <v>45945</v>
      </c>
      <c r="Q144" s="49">
        <v>1</v>
      </c>
      <c r="R144" s="49"/>
      <c r="S144" s="44"/>
      <c r="T144" s="50"/>
      <c r="U144" s="51"/>
      <c r="V144" s="41"/>
      <c r="W144" s="52"/>
      <c r="X144" s="45"/>
      <c r="Y144" s="51"/>
      <c r="Z144" s="51"/>
      <c r="AA144" s="41"/>
      <c r="AB144" s="52"/>
      <c r="AC144" s="45"/>
      <c r="AD144" s="51"/>
      <c r="AE144" s="51"/>
      <c r="AF144" s="41"/>
      <c r="AG144" s="52"/>
      <c r="AH144" s="45"/>
      <c r="AI144" s="51"/>
      <c r="AJ144" s="51"/>
      <c r="AK144" s="41"/>
      <c r="AL144" s="52"/>
      <c r="AM144" s="45"/>
      <c r="AN144" s="51"/>
      <c r="AO144" s="51"/>
      <c r="AP144" s="41"/>
      <c r="AQ144" s="52"/>
      <c r="AR144" s="45"/>
      <c r="AS144" s="51"/>
      <c r="AT144" s="51"/>
      <c r="AU144" s="41"/>
      <c r="AV144" s="52"/>
      <c r="AW144" s="45"/>
      <c r="AX144" s="51"/>
      <c r="AY144" s="51"/>
      <c r="AZ144" s="41"/>
      <c r="BA144" s="52"/>
      <c r="BB144" s="45"/>
      <c r="BC144" s="51"/>
      <c r="BD144" s="51"/>
      <c r="BE144" s="41"/>
      <c r="BF144" s="52"/>
      <c r="BG144" s="45"/>
      <c r="BH144" s="51"/>
      <c r="BI144" s="51"/>
      <c r="BJ144" s="41"/>
      <c r="BK144" s="52"/>
      <c r="BL144" s="45"/>
      <c r="BM144" s="51"/>
      <c r="BN144" s="51"/>
      <c r="BO144" s="41"/>
      <c r="BP144" s="52"/>
      <c r="BQ144" s="45"/>
      <c r="BR144" s="51"/>
      <c r="BS144" s="51"/>
      <c r="BT144" s="41"/>
      <c r="BU144" s="52"/>
      <c r="BV144" s="45"/>
      <c r="BW144" s="51"/>
      <c r="BX144" s="48"/>
      <c r="BY144" s="48"/>
      <c r="BZ144" s="55">
        <f t="shared" si="5"/>
        <v>1</v>
      </c>
      <c r="CA144" s="55">
        <f t="shared" si="6"/>
        <v>0</v>
      </c>
      <c r="CB144" s="10"/>
      <c r="CC144" s="10"/>
      <c r="CD144" s="11"/>
      <c r="CE144" s="11"/>
      <c r="CF144" s="11"/>
      <c r="CG144" s="11"/>
      <c r="CH144" s="11"/>
      <c r="CI144" s="11"/>
      <c r="CJ144" s="11"/>
      <c r="CK144" s="11"/>
      <c r="CL144" s="11"/>
      <c r="CM144" s="11"/>
      <c r="CN144" s="11"/>
      <c r="CO144" s="11"/>
      <c r="CP144" s="11"/>
      <c r="CQ144" s="11"/>
    </row>
    <row r="145" spans="1:95" ht="42" customHeight="1" x14ac:dyDescent="0.3">
      <c r="A145" s="4"/>
      <c r="B145" s="450"/>
      <c r="C145" s="450"/>
      <c r="D145" s="450"/>
      <c r="E145" s="44" t="s">
        <v>1163</v>
      </c>
      <c r="F145" s="44" t="s">
        <v>1160</v>
      </c>
      <c r="G145" s="44">
        <v>137</v>
      </c>
      <c r="H145" s="44" t="s">
        <v>167</v>
      </c>
      <c r="I145" s="44" t="s">
        <v>1164</v>
      </c>
      <c r="J145" s="44" t="s">
        <v>1165</v>
      </c>
      <c r="K145" s="44" t="s">
        <v>28</v>
      </c>
      <c r="L145" s="46">
        <v>45901</v>
      </c>
      <c r="M145" s="44" t="s">
        <v>1038</v>
      </c>
      <c r="N145" s="44">
        <v>90</v>
      </c>
      <c r="O145" s="44">
        <v>100</v>
      </c>
      <c r="P145" s="60">
        <v>45945</v>
      </c>
      <c r="Q145" s="49">
        <v>1</v>
      </c>
      <c r="R145" s="49"/>
      <c r="S145" s="44"/>
      <c r="T145" s="50"/>
      <c r="U145" s="51"/>
      <c r="V145" s="41"/>
      <c r="W145" s="52"/>
      <c r="X145" s="45"/>
      <c r="Y145" s="51"/>
      <c r="Z145" s="51"/>
      <c r="AA145" s="41"/>
      <c r="AB145" s="52"/>
      <c r="AC145" s="45"/>
      <c r="AD145" s="51"/>
      <c r="AE145" s="51"/>
      <c r="AF145" s="41"/>
      <c r="AG145" s="52"/>
      <c r="AH145" s="45"/>
      <c r="AI145" s="51"/>
      <c r="AJ145" s="51"/>
      <c r="AK145" s="41"/>
      <c r="AL145" s="52"/>
      <c r="AM145" s="45"/>
      <c r="AN145" s="51"/>
      <c r="AO145" s="51"/>
      <c r="AP145" s="41"/>
      <c r="AQ145" s="52"/>
      <c r="AR145" s="45"/>
      <c r="AS145" s="51"/>
      <c r="AT145" s="51"/>
      <c r="AU145" s="41"/>
      <c r="AV145" s="52"/>
      <c r="AW145" s="45"/>
      <c r="AX145" s="51"/>
      <c r="AY145" s="51"/>
      <c r="AZ145" s="41"/>
      <c r="BA145" s="52"/>
      <c r="BB145" s="45"/>
      <c r="BC145" s="51"/>
      <c r="BD145" s="51"/>
      <c r="BE145" s="41"/>
      <c r="BF145" s="52"/>
      <c r="BG145" s="45"/>
      <c r="BH145" s="51"/>
      <c r="BI145" s="51"/>
      <c r="BJ145" s="41"/>
      <c r="BK145" s="52"/>
      <c r="BL145" s="45"/>
      <c r="BM145" s="51"/>
      <c r="BN145" s="51"/>
      <c r="BO145" s="41"/>
      <c r="BP145" s="52"/>
      <c r="BQ145" s="45"/>
      <c r="BR145" s="51"/>
      <c r="BS145" s="51"/>
      <c r="BT145" s="41"/>
      <c r="BU145" s="52"/>
      <c r="BV145" s="45"/>
      <c r="BW145" s="51"/>
      <c r="BX145" s="48"/>
      <c r="BY145" s="48"/>
      <c r="BZ145" s="55">
        <f t="shared" si="5"/>
        <v>1</v>
      </c>
      <c r="CA145" s="55">
        <f t="shared" si="6"/>
        <v>0</v>
      </c>
      <c r="CB145" s="10"/>
      <c r="CC145" s="10"/>
      <c r="CD145" s="11"/>
      <c r="CE145" s="11"/>
      <c r="CF145" s="11"/>
      <c r="CG145" s="11"/>
      <c r="CH145" s="11"/>
      <c r="CI145" s="11"/>
      <c r="CJ145" s="11"/>
      <c r="CK145" s="11"/>
      <c r="CL145" s="11"/>
      <c r="CM145" s="11"/>
      <c r="CN145" s="11"/>
      <c r="CO145" s="11"/>
      <c r="CP145" s="11"/>
      <c r="CQ145" s="11"/>
    </row>
    <row r="146" spans="1:95" ht="42" customHeight="1" x14ac:dyDescent="0.3">
      <c r="A146" s="4"/>
      <c r="B146" s="450"/>
      <c r="C146" s="450"/>
      <c r="D146" s="450"/>
      <c r="E146" s="44" t="s">
        <v>1166</v>
      </c>
      <c r="F146" s="44" t="s">
        <v>1167</v>
      </c>
      <c r="G146" s="44">
        <v>138</v>
      </c>
      <c r="H146" s="44" t="s">
        <v>167</v>
      </c>
      <c r="I146" s="44" t="s">
        <v>1168</v>
      </c>
      <c r="J146" s="44" t="s">
        <v>1169</v>
      </c>
      <c r="K146" s="44" t="s">
        <v>19</v>
      </c>
      <c r="L146" s="46">
        <v>45901</v>
      </c>
      <c r="M146" s="44" t="s">
        <v>1038</v>
      </c>
      <c r="N146" s="44">
        <v>0.875</v>
      </c>
      <c r="O146" s="44">
        <v>100</v>
      </c>
      <c r="P146" s="60">
        <v>45945</v>
      </c>
      <c r="Q146" s="49">
        <v>1</v>
      </c>
      <c r="R146" s="49"/>
      <c r="S146" s="44" t="s">
        <v>1170</v>
      </c>
      <c r="T146" s="50"/>
      <c r="U146" s="51"/>
      <c r="V146" s="41"/>
      <c r="W146" s="52"/>
      <c r="X146" s="45"/>
      <c r="Y146" s="51"/>
      <c r="Z146" s="51"/>
      <c r="AA146" s="41"/>
      <c r="AB146" s="52"/>
      <c r="AC146" s="45"/>
      <c r="AD146" s="51"/>
      <c r="AE146" s="51"/>
      <c r="AF146" s="41"/>
      <c r="AG146" s="52"/>
      <c r="AH146" s="45"/>
      <c r="AI146" s="51"/>
      <c r="AJ146" s="51"/>
      <c r="AK146" s="41"/>
      <c r="AL146" s="52"/>
      <c r="AM146" s="45"/>
      <c r="AN146" s="51"/>
      <c r="AO146" s="51"/>
      <c r="AP146" s="41"/>
      <c r="AQ146" s="52"/>
      <c r="AR146" s="45"/>
      <c r="AS146" s="51"/>
      <c r="AT146" s="51"/>
      <c r="AU146" s="41"/>
      <c r="AV146" s="52"/>
      <c r="AW146" s="45"/>
      <c r="AX146" s="51"/>
      <c r="AY146" s="51"/>
      <c r="AZ146" s="41"/>
      <c r="BA146" s="52"/>
      <c r="BB146" s="45"/>
      <c r="BC146" s="51"/>
      <c r="BD146" s="51"/>
      <c r="BE146" s="41"/>
      <c r="BF146" s="52"/>
      <c r="BG146" s="45"/>
      <c r="BH146" s="51"/>
      <c r="BI146" s="51"/>
      <c r="BJ146" s="41"/>
      <c r="BK146" s="52"/>
      <c r="BL146" s="45"/>
      <c r="BM146" s="51"/>
      <c r="BN146" s="51"/>
      <c r="BO146" s="41"/>
      <c r="BP146" s="52"/>
      <c r="BQ146" s="45"/>
      <c r="BR146" s="51"/>
      <c r="BS146" s="51"/>
      <c r="BT146" s="41"/>
      <c r="BU146" s="52"/>
      <c r="BV146" s="45"/>
      <c r="BW146" s="51"/>
      <c r="BX146" s="48"/>
      <c r="BY146" s="48"/>
      <c r="BZ146" s="55">
        <f t="shared" si="5"/>
        <v>1</v>
      </c>
      <c r="CA146" s="55">
        <f t="shared" si="6"/>
        <v>0</v>
      </c>
      <c r="CB146" s="10"/>
      <c r="CC146" s="10"/>
      <c r="CD146" s="11"/>
      <c r="CE146" s="11"/>
      <c r="CF146" s="11"/>
      <c r="CG146" s="11"/>
      <c r="CH146" s="11"/>
      <c r="CI146" s="11"/>
      <c r="CJ146" s="11"/>
      <c r="CK146" s="11"/>
      <c r="CL146" s="11"/>
      <c r="CM146" s="11"/>
      <c r="CN146" s="11"/>
      <c r="CO146" s="11"/>
      <c r="CP146" s="11"/>
      <c r="CQ146" s="11"/>
    </row>
    <row r="147" spans="1:95" ht="42" customHeight="1" x14ac:dyDescent="0.3">
      <c r="A147" s="4"/>
      <c r="B147" s="450"/>
      <c r="C147" s="450"/>
      <c r="D147" s="450"/>
      <c r="E147" s="44" t="s">
        <v>1171</v>
      </c>
      <c r="F147" s="44" t="s">
        <v>1172</v>
      </c>
      <c r="G147" s="44">
        <v>139</v>
      </c>
      <c r="H147" s="44" t="s">
        <v>167</v>
      </c>
      <c r="I147" s="44" t="s">
        <v>1173</v>
      </c>
      <c r="J147" s="44" t="s">
        <v>1174</v>
      </c>
      <c r="K147" s="44" t="s">
        <v>19</v>
      </c>
      <c r="L147" s="46">
        <v>45901</v>
      </c>
      <c r="M147" s="44" t="s">
        <v>1038</v>
      </c>
      <c r="N147" s="44">
        <v>0.875</v>
      </c>
      <c r="O147" s="44">
        <v>100</v>
      </c>
      <c r="P147" s="60">
        <v>45945</v>
      </c>
      <c r="Q147" s="41">
        <v>1</v>
      </c>
      <c r="R147" s="52">
        <v>1</v>
      </c>
      <c r="S147" s="45" t="s">
        <v>1175</v>
      </c>
      <c r="T147" s="46"/>
      <c r="U147" s="51"/>
      <c r="V147" s="41"/>
      <c r="W147" s="52"/>
      <c r="X147" s="45"/>
      <c r="Y147" s="51"/>
      <c r="Z147" s="51"/>
      <c r="AA147" s="41"/>
      <c r="AB147" s="52"/>
      <c r="AC147" s="45"/>
      <c r="AD147" s="51"/>
      <c r="AE147" s="51"/>
      <c r="AF147" s="41"/>
      <c r="AG147" s="52"/>
      <c r="AH147" s="45"/>
      <c r="AI147" s="51"/>
      <c r="AJ147" s="51"/>
      <c r="AK147" s="41"/>
      <c r="AL147" s="52"/>
      <c r="AM147" s="45"/>
      <c r="AN147" s="51"/>
      <c r="AO147" s="51"/>
      <c r="AP147" s="41"/>
      <c r="AQ147" s="52"/>
      <c r="AR147" s="45"/>
      <c r="AS147" s="51"/>
      <c r="AT147" s="51"/>
      <c r="AU147" s="41"/>
      <c r="AV147" s="52"/>
      <c r="AW147" s="45"/>
      <c r="AX147" s="51"/>
      <c r="AY147" s="51"/>
      <c r="AZ147" s="41"/>
      <c r="BA147" s="52"/>
      <c r="BB147" s="45"/>
      <c r="BC147" s="51"/>
      <c r="BD147" s="51"/>
      <c r="BE147" s="41"/>
      <c r="BF147" s="52"/>
      <c r="BG147" s="45"/>
      <c r="BH147" s="51"/>
      <c r="BI147" s="51"/>
      <c r="BJ147" s="41"/>
      <c r="BK147" s="52"/>
      <c r="BL147" s="45"/>
      <c r="BM147" s="51"/>
      <c r="BN147" s="51"/>
      <c r="BO147" s="41"/>
      <c r="BP147" s="52"/>
      <c r="BQ147" s="45"/>
      <c r="BR147" s="51"/>
      <c r="BS147" s="51"/>
      <c r="BT147" s="41"/>
      <c r="BU147" s="52"/>
      <c r="BV147" s="45"/>
      <c r="BW147" s="51"/>
      <c r="BX147" s="48"/>
      <c r="BY147" s="48"/>
      <c r="BZ147" s="55">
        <f t="shared" si="5"/>
        <v>1</v>
      </c>
      <c r="CA147" s="55">
        <f t="shared" si="6"/>
        <v>0</v>
      </c>
      <c r="CB147" s="10"/>
      <c r="CC147" s="10"/>
      <c r="CD147" s="11"/>
      <c r="CE147" s="11"/>
      <c r="CF147" s="11"/>
      <c r="CG147" s="11"/>
      <c r="CH147" s="11"/>
      <c r="CI147" s="11"/>
      <c r="CJ147" s="11"/>
      <c r="CK147" s="11"/>
      <c r="CL147" s="11"/>
      <c r="CM147" s="11"/>
      <c r="CN147" s="11"/>
      <c r="CO147" s="11"/>
      <c r="CP147" s="11"/>
      <c r="CQ147" s="11"/>
    </row>
    <row r="148" spans="1:95" ht="45" customHeight="1" x14ac:dyDescent="0.3">
      <c r="A148" s="4"/>
      <c r="B148" s="450"/>
      <c r="C148" s="450"/>
      <c r="D148" s="450"/>
      <c r="E148" s="44" t="s">
        <v>1176</v>
      </c>
      <c r="F148" s="44" t="s">
        <v>1177</v>
      </c>
      <c r="G148" s="44">
        <v>140</v>
      </c>
      <c r="H148" s="44" t="s">
        <v>167</v>
      </c>
      <c r="I148" s="44" t="s">
        <v>1178</v>
      </c>
      <c r="J148" s="44" t="s">
        <v>1174</v>
      </c>
      <c r="K148" s="44" t="s">
        <v>43</v>
      </c>
      <c r="L148" s="46">
        <v>45901</v>
      </c>
      <c r="M148" s="44" t="s">
        <v>1038</v>
      </c>
      <c r="N148" s="44">
        <v>0.875</v>
      </c>
      <c r="O148" s="44">
        <v>100</v>
      </c>
      <c r="P148" s="60">
        <v>45945</v>
      </c>
      <c r="Q148" s="41">
        <v>1</v>
      </c>
      <c r="R148" s="52">
        <v>1</v>
      </c>
      <c r="S148" s="45" t="s">
        <v>1175</v>
      </c>
      <c r="T148" s="46"/>
      <c r="U148" s="51"/>
      <c r="V148" s="41"/>
      <c r="W148" s="52"/>
      <c r="X148" s="45"/>
      <c r="Y148" s="51"/>
      <c r="Z148" s="51"/>
      <c r="AA148" s="41"/>
      <c r="AB148" s="52"/>
      <c r="AC148" s="45"/>
      <c r="AD148" s="51"/>
      <c r="AE148" s="51"/>
      <c r="AF148" s="41"/>
      <c r="AG148" s="52"/>
      <c r="AH148" s="45"/>
      <c r="AI148" s="51"/>
      <c r="AJ148" s="51"/>
      <c r="AK148" s="41"/>
      <c r="AL148" s="52"/>
      <c r="AM148" s="45"/>
      <c r="AN148" s="51"/>
      <c r="AO148" s="51"/>
      <c r="AP148" s="41"/>
      <c r="AQ148" s="52"/>
      <c r="AR148" s="45"/>
      <c r="AS148" s="51"/>
      <c r="AT148" s="51"/>
      <c r="AU148" s="41"/>
      <c r="AV148" s="52"/>
      <c r="AW148" s="45"/>
      <c r="AX148" s="51"/>
      <c r="AY148" s="51"/>
      <c r="AZ148" s="41"/>
      <c r="BA148" s="52"/>
      <c r="BB148" s="45"/>
      <c r="BC148" s="51"/>
      <c r="BD148" s="51"/>
      <c r="BE148" s="41"/>
      <c r="BF148" s="52"/>
      <c r="BG148" s="45"/>
      <c r="BH148" s="51"/>
      <c r="BI148" s="51"/>
      <c r="BJ148" s="41"/>
      <c r="BK148" s="52"/>
      <c r="BL148" s="45"/>
      <c r="BM148" s="51"/>
      <c r="BN148" s="51"/>
      <c r="BO148" s="41"/>
      <c r="BP148" s="52"/>
      <c r="BQ148" s="45"/>
      <c r="BR148" s="51"/>
      <c r="BS148" s="51"/>
      <c r="BT148" s="41"/>
      <c r="BU148" s="52"/>
      <c r="BV148" s="45"/>
      <c r="BW148" s="51"/>
      <c r="BX148" s="48"/>
      <c r="BY148" s="48"/>
      <c r="BZ148" s="55">
        <f t="shared" si="5"/>
        <v>1</v>
      </c>
      <c r="CA148" s="55">
        <f t="shared" si="6"/>
        <v>0</v>
      </c>
      <c r="CB148" s="10"/>
      <c r="CC148" s="10"/>
      <c r="CD148" s="11"/>
      <c r="CE148" s="11"/>
      <c r="CF148" s="11"/>
      <c r="CG148" s="11"/>
      <c r="CH148" s="11"/>
      <c r="CI148" s="11"/>
      <c r="CJ148" s="11"/>
      <c r="CK148" s="11"/>
      <c r="CL148" s="11"/>
      <c r="CM148" s="11"/>
      <c r="CN148" s="11"/>
      <c r="CO148" s="11"/>
      <c r="CP148" s="11"/>
      <c r="CQ148" s="11"/>
    </row>
    <row r="149" spans="1:95" ht="53.25" customHeight="1" x14ac:dyDescent="0.3">
      <c r="A149" s="4"/>
      <c r="B149" s="451"/>
      <c r="C149" s="451"/>
      <c r="D149" s="451"/>
      <c r="E149" s="44" t="s">
        <v>1179</v>
      </c>
      <c r="F149" s="44" t="s">
        <v>1180</v>
      </c>
      <c r="G149" s="44">
        <v>141</v>
      </c>
      <c r="H149" s="44" t="s">
        <v>167</v>
      </c>
      <c r="I149" s="44" t="s">
        <v>1181</v>
      </c>
      <c r="J149" s="44" t="s">
        <v>1182</v>
      </c>
      <c r="K149" s="44" t="s">
        <v>48</v>
      </c>
      <c r="L149" s="46">
        <v>45901</v>
      </c>
      <c r="M149" s="44" t="s">
        <v>1038</v>
      </c>
      <c r="N149" s="44">
        <v>0.5</v>
      </c>
      <c r="O149" s="44">
        <v>100</v>
      </c>
      <c r="P149" s="60">
        <v>45945</v>
      </c>
      <c r="Q149" s="41">
        <v>1</v>
      </c>
      <c r="R149" s="52">
        <v>1</v>
      </c>
      <c r="S149" s="45" t="s">
        <v>1183</v>
      </c>
      <c r="T149" s="46"/>
      <c r="U149" s="51"/>
      <c r="V149" s="41"/>
      <c r="W149" s="52"/>
      <c r="X149" s="45"/>
      <c r="Y149" s="51"/>
      <c r="Z149" s="51"/>
      <c r="AA149" s="41"/>
      <c r="AB149" s="52"/>
      <c r="AC149" s="45"/>
      <c r="AD149" s="51"/>
      <c r="AE149" s="51"/>
      <c r="AF149" s="41"/>
      <c r="AG149" s="52"/>
      <c r="AH149" s="45"/>
      <c r="AI149" s="51"/>
      <c r="AJ149" s="51"/>
      <c r="AK149" s="41"/>
      <c r="AL149" s="52"/>
      <c r="AM149" s="45"/>
      <c r="AN149" s="51"/>
      <c r="AO149" s="51"/>
      <c r="AP149" s="41"/>
      <c r="AQ149" s="52"/>
      <c r="AR149" s="45"/>
      <c r="AS149" s="51"/>
      <c r="AT149" s="51"/>
      <c r="AU149" s="41"/>
      <c r="AV149" s="52"/>
      <c r="AW149" s="45"/>
      <c r="AX149" s="51"/>
      <c r="AY149" s="51"/>
      <c r="AZ149" s="41"/>
      <c r="BA149" s="52"/>
      <c r="BB149" s="45"/>
      <c r="BC149" s="51"/>
      <c r="BD149" s="51"/>
      <c r="BE149" s="41"/>
      <c r="BF149" s="52"/>
      <c r="BG149" s="45"/>
      <c r="BH149" s="51"/>
      <c r="BI149" s="51"/>
      <c r="BJ149" s="41"/>
      <c r="BK149" s="52"/>
      <c r="BL149" s="45"/>
      <c r="BM149" s="51"/>
      <c r="BN149" s="51"/>
      <c r="BO149" s="41"/>
      <c r="BP149" s="52"/>
      <c r="BQ149" s="45"/>
      <c r="BR149" s="51"/>
      <c r="BS149" s="51"/>
      <c r="BT149" s="41"/>
      <c r="BU149" s="52"/>
      <c r="BV149" s="45"/>
      <c r="BW149" s="51"/>
      <c r="BX149" s="48"/>
      <c r="BY149" s="48"/>
      <c r="BZ149" s="55">
        <f t="shared" si="5"/>
        <v>1</v>
      </c>
      <c r="CA149" s="55">
        <f t="shared" si="6"/>
        <v>0</v>
      </c>
      <c r="CB149" s="10"/>
      <c r="CC149" s="10"/>
      <c r="CD149" s="11"/>
      <c r="CE149" s="11"/>
      <c r="CF149" s="11"/>
      <c r="CG149" s="11"/>
      <c r="CH149" s="11"/>
      <c r="CI149" s="11"/>
      <c r="CJ149" s="11"/>
      <c r="CK149" s="11"/>
      <c r="CL149" s="11"/>
      <c r="CM149" s="11"/>
      <c r="CN149" s="11"/>
      <c r="CO149" s="11"/>
      <c r="CP149" s="11"/>
      <c r="CQ149" s="11"/>
    </row>
    <row r="150" spans="1:95" ht="96" customHeight="1" x14ac:dyDescent="0.3">
      <c r="A150" s="4"/>
      <c r="B150" s="452" t="s">
        <v>1185</v>
      </c>
      <c r="C150" s="476" t="s">
        <v>1186</v>
      </c>
      <c r="D150" s="476">
        <v>45869</v>
      </c>
      <c r="E150" s="44" t="s">
        <v>1187</v>
      </c>
      <c r="F150" s="44" t="s">
        <v>1188</v>
      </c>
      <c r="G150" s="44">
        <v>142</v>
      </c>
      <c r="H150" s="44" t="s">
        <v>167</v>
      </c>
      <c r="I150" s="44" t="s">
        <v>1189</v>
      </c>
      <c r="J150" s="44" t="s">
        <v>1190</v>
      </c>
      <c r="K150" s="44" t="s">
        <v>28</v>
      </c>
      <c r="L150" s="46">
        <v>45960</v>
      </c>
      <c r="M150" s="44" t="s">
        <v>174</v>
      </c>
      <c r="N150" s="44">
        <v>0</v>
      </c>
      <c r="O150" s="44">
        <v>100</v>
      </c>
      <c r="P150" s="60">
        <v>46022</v>
      </c>
      <c r="Q150" s="41">
        <v>1</v>
      </c>
      <c r="R150" s="52"/>
      <c r="S150" s="45"/>
      <c r="T150" s="46"/>
      <c r="U150" s="51"/>
      <c r="V150" s="41"/>
      <c r="W150" s="52"/>
      <c r="X150" s="45"/>
      <c r="Y150" s="51"/>
      <c r="Z150" s="51"/>
      <c r="AA150" s="41"/>
      <c r="AB150" s="52"/>
      <c r="AC150" s="45"/>
      <c r="AD150" s="51"/>
      <c r="AE150" s="51"/>
      <c r="AF150" s="41"/>
      <c r="AG150" s="52"/>
      <c r="AH150" s="45"/>
      <c r="AI150" s="51"/>
      <c r="AJ150" s="51"/>
      <c r="AK150" s="41"/>
      <c r="AL150" s="52"/>
      <c r="AM150" s="45"/>
      <c r="AN150" s="51"/>
      <c r="AO150" s="51"/>
      <c r="AP150" s="41"/>
      <c r="AQ150" s="52"/>
      <c r="AR150" s="45"/>
      <c r="AS150" s="51"/>
      <c r="AT150" s="51"/>
      <c r="AU150" s="41"/>
      <c r="AV150" s="52"/>
      <c r="AW150" s="45"/>
      <c r="AX150" s="51"/>
      <c r="AY150" s="51"/>
      <c r="AZ150" s="41"/>
      <c r="BA150" s="52"/>
      <c r="BB150" s="45"/>
      <c r="BC150" s="51"/>
      <c r="BD150" s="51"/>
      <c r="BE150" s="41"/>
      <c r="BF150" s="52"/>
      <c r="BG150" s="45"/>
      <c r="BH150" s="51"/>
      <c r="BI150" s="51"/>
      <c r="BJ150" s="41"/>
      <c r="BK150" s="52"/>
      <c r="BL150" s="45"/>
      <c r="BM150" s="51"/>
      <c r="BN150" s="51"/>
      <c r="BO150" s="41"/>
      <c r="BP150" s="52"/>
      <c r="BQ150" s="45"/>
      <c r="BR150" s="51"/>
      <c r="BS150" s="51"/>
      <c r="BT150" s="41"/>
      <c r="BU150" s="52"/>
      <c r="BV150" s="45"/>
      <c r="BW150" s="51"/>
      <c r="BX150" s="48"/>
      <c r="BY150" s="48"/>
      <c r="BZ150" s="55">
        <f t="shared" si="5"/>
        <v>1</v>
      </c>
      <c r="CA150" s="55">
        <f t="shared" si="6"/>
        <v>0</v>
      </c>
      <c r="CB150" s="10"/>
      <c r="CC150" s="10"/>
      <c r="CD150" s="11"/>
      <c r="CE150" s="11"/>
      <c r="CF150" s="11"/>
      <c r="CG150" s="11"/>
      <c r="CH150" s="11"/>
      <c r="CI150" s="11"/>
      <c r="CJ150" s="11"/>
      <c r="CK150" s="11"/>
      <c r="CL150" s="11"/>
      <c r="CM150" s="11"/>
      <c r="CN150" s="11"/>
      <c r="CO150" s="11"/>
      <c r="CP150" s="11"/>
      <c r="CQ150" s="11"/>
    </row>
    <row r="151" spans="1:95" ht="85.5" customHeight="1" x14ac:dyDescent="0.3">
      <c r="A151" s="4"/>
      <c r="B151" s="450"/>
      <c r="C151" s="450"/>
      <c r="D151" s="450"/>
      <c r="E151" s="44" t="s">
        <v>1191</v>
      </c>
      <c r="F151" s="44" t="s">
        <v>1192</v>
      </c>
      <c r="G151" s="44">
        <v>143</v>
      </c>
      <c r="H151" s="44" t="s">
        <v>167</v>
      </c>
      <c r="I151" s="44" t="s">
        <v>1193</v>
      </c>
      <c r="J151" s="44" t="s">
        <v>1194</v>
      </c>
      <c r="K151" s="44" t="s">
        <v>67</v>
      </c>
      <c r="L151" s="46">
        <v>45960</v>
      </c>
      <c r="M151" s="44" t="s">
        <v>174</v>
      </c>
      <c r="N151" s="44">
        <v>0</v>
      </c>
      <c r="O151" s="44">
        <v>100</v>
      </c>
      <c r="P151" s="60">
        <v>46022</v>
      </c>
      <c r="Q151" s="41">
        <v>1</v>
      </c>
      <c r="R151" s="52"/>
      <c r="S151" s="45"/>
      <c r="T151" s="46"/>
      <c r="U151" s="51"/>
      <c r="V151" s="41"/>
      <c r="W151" s="52"/>
      <c r="X151" s="45"/>
      <c r="Y151" s="51"/>
      <c r="Z151" s="51"/>
      <c r="AA151" s="41"/>
      <c r="AB151" s="52"/>
      <c r="AC151" s="45"/>
      <c r="AD151" s="51"/>
      <c r="AE151" s="51"/>
      <c r="AF151" s="41"/>
      <c r="AG151" s="52"/>
      <c r="AH151" s="45"/>
      <c r="AI151" s="51"/>
      <c r="AJ151" s="51"/>
      <c r="AK151" s="41"/>
      <c r="AL151" s="52"/>
      <c r="AM151" s="45"/>
      <c r="AN151" s="51"/>
      <c r="AO151" s="51"/>
      <c r="AP151" s="41"/>
      <c r="AQ151" s="52"/>
      <c r="AR151" s="45"/>
      <c r="AS151" s="51"/>
      <c r="AT151" s="51"/>
      <c r="AU151" s="41"/>
      <c r="AV151" s="52"/>
      <c r="AW151" s="45"/>
      <c r="AX151" s="51"/>
      <c r="AY151" s="51"/>
      <c r="AZ151" s="41"/>
      <c r="BA151" s="52"/>
      <c r="BB151" s="45"/>
      <c r="BC151" s="51"/>
      <c r="BD151" s="51"/>
      <c r="BE151" s="41"/>
      <c r="BF151" s="52"/>
      <c r="BG151" s="45"/>
      <c r="BH151" s="51"/>
      <c r="BI151" s="51"/>
      <c r="BJ151" s="41"/>
      <c r="BK151" s="52"/>
      <c r="BL151" s="45"/>
      <c r="BM151" s="51"/>
      <c r="BN151" s="51"/>
      <c r="BO151" s="41"/>
      <c r="BP151" s="52"/>
      <c r="BQ151" s="45"/>
      <c r="BR151" s="51"/>
      <c r="BS151" s="51"/>
      <c r="BT151" s="41"/>
      <c r="BU151" s="52"/>
      <c r="BV151" s="45"/>
      <c r="BW151" s="51"/>
      <c r="BX151" s="48"/>
      <c r="BY151" s="48"/>
      <c r="BZ151" s="55">
        <f t="shared" si="5"/>
        <v>1</v>
      </c>
      <c r="CA151" s="55">
        <f t="shared" si="6"/>
        <v>0</v>
      </c>
      <c r="CB151" s="10"/>
      <c r="CC151" s="10"/>
      <c r="CD151" s="11"/>
      <c r="CE151" s="11"/>
      <c r="CF151" s="11"/>
      <c r="CG151" s="11"/>
      <c r="CH151" s="11"/>
      <c r="CI151" s="11"/>
      <c r="CJ151" s="11"/>
      <c r="CK151" s="11"/>
      <c r="CL151" s="11"/>
      <c r="CM151" s="11"/>
      <c r="CN151" s="11"/>
      <c r="CO151" s="11"/>
      <c r="CP151" s="11"/>
      <c r="CQ151" s="11"/>
    </row>
    <row r="152" spans="1:95" ht="85.5" customHeight="1" x14ac:dyDescent="0.3">
      <c r="A152" s="4"/>
      <c r="B152" s="450"/>
      <c r="C152" s="450"/>
      <c r="D152" s="450"/>
      <c r="E152" s="44" t="s">
        <v>1195</v>
      </c>
      <c r="F152" s="44" t="s">
        <v>1196</v>
      </c>
      <c r="G152" s="44">
        <v>144</v>
      </c>
      <c r="H152" s="44" t="s">
        <v>167</v>
      </c>
      <c r="I152" s="44" t="s">
        <v>1197</v>
      </c>
      <c r="J152" s="44" t="s">
        <v>1198</v>
      </c>
      <c r="K152" s="44" t="s">
        <v>28</v>
      </c>
      <c r="L152" s="46">
        <v>45960</v>
      </c>
      <c r="M152" s="44" t="s">
        <v>174</v>
      </c>
      <c r="N152" s="44">
        <v>0</v>
      </c>
      <c r="O152" s="44">
        <v>100</v>
      </c>
      <c r="P152" s="60">
        <v>46022</v>
      </c>
      <c r="Q152" s="41">
        <v>1</v>
      </c>
      <c r="R152" s="52"/>
      <c r="S152" s="45"/>
      <c r="T152" s="46"/>
      <c r="U152" s="51"/>
      <c r="V152" s="41"/>
      <c r="W152" s="52"/>
      <c r="X152" s="45"/>
      <c r="Y152" s="51"/>
      <c r="Z152" s="51"/>
      <c r="AA152" s="41"/>
      <c r="AB152" s="52"/>
      <c r="AC152" s="45"/>
      <c r="AD152" s="51"/>
      <c r="AE152" s="51"/>
      <c r="AF152" s="41"/>
      <c r="AG152" s="52"/>
      <c r="AH152" s="45"/>
      <c r="AI152" s="51"/>
      <c r="AJ152" s="51"/>
      <c r="AK152" s="41"/>
      <c r="AL152" s="52"/>
      <c r="AM152" s="45"/>
      <c r="AN152" s="51"/>
      <c r="AO152" s="51"/>
      <c r="AP152" s="41"/>
      <c r="AQ152" s="52"/>
      <c r="AR152" s="45"/>
      <c r="AS152" s="51"/>
      <c r="AT152" s="51"/>
      <c r="AU152" s="41"/>
      <c r="AV152" s="52"/>
      <c r="AW152" s="45"/>
      <c r="AX152" s="51"/>
      <c r="AY152" s="51"/>
      <c r="AZ152" s="41"/>
      <c r="BA152" s="52"/>
      <c r="BB152" s="45"/>
      <c r="BC152" s="51"/>
      <c r="BD152" s="51"/>
      <c r="BE152" s="41"/>
      <c r="BF152" s="52"/>
      <c r="BG152" s="45"/>
      <c r="BH152" s="51"/>
      <c r="BI152" s="51"/>
      <c r="BJ152" s="41"/>
      <c r="BK152" s="52"/>
      <c r="BL152" s="45"/>
      <c r="BM152" s="51"/>
      <c r="BN152" s="51"/>
      <c r="BO152" s="41"/>
      <c r="BP152" s="52"/>
      <c r="BQ152" s="45"/>
      <c r="BR152" s="51"/>
      <c r="BS152" s="51"/>
      <c r="BT152" s="41"/>
      <c r="BU152" s="52"/>
      <c r="BV152" s="45"/>
      <c r="BW152" s="51"/>
      <c r="BX152" s="48"/>
      <c r="BY152" s="48"/>
      <c r="BZ152" s="55">
        <f t="shared" si="5"/>
        <v>1</v>
      </c>
      <c r="CA152" s="55">
        <f t="shared" si="6"/>
        <v>0</v>
      </c>
      <c r="CB152" s="10"/>
      <c r="CC152" s="10"/>
      <c r="CD152" s="11"/>
      <c r="CE152" s="11"/>
      <c r="CF152" s="11"/>
      <c r="CG152" s="11"/>
      <c r="CH152" s="11"/>
      <c r="CI152" s="11"/>
      <c r="CJ152" s="11"/>
      <c r="CK152" s="11"/>
      <c r="CL152" s="11"/>
      <c r="CM152" s="11"/>
      <c r="CN152" s="11"/>
      <c r="CO152" s="11"/>
      <c r="CP152" s="11"/>
      <c r="CQ152" s="11"/>
    </row>
    <row r="153" spans="1:95" ht="85.5" customHeight="1" x14ac:dyDescent="0.3">
      <c r="A153" s="4"/>
      <c r="B153" s="450"/>
      <c r="C153" s="450"/>
      <c r="D153" s="450"/>
      <c r="E153" s="44" t="s">
        <v>1199</v>
      </c>
      <c r="F153" s="44" t="s">
        <v>1200</v>
      </c>
      <c r="G153" s="44">
        <v>145</v>
      </c>
      <c r="H153" s="44" t="s">
        <v>167</v>
      </c>
      <c r="I153" s="44" t="s">
        <v>1201</v>
      </c>
      <c r="J153" s="44" t="s">
        <v>1202</v>
      </c>
      <c r="K153" s="44" t="s">
        <v>44</v>
      </c>
      <c r="L153" s="46">
        <v>45960</v>
      </c>
      <c r="M153" s="44" t="s">
        <v>174</v>
      </c>
      <c r="N153" s="44">
        <v>0</v>
      </c>
      <c r="O153" s="44">
        <v>100</v>
      </c>
      <c r="P153" s="60">
        <v>46022</v>
      </c>
      <c r="Q153" s="41">
        <v>1</v>
      </c>
      <c r="R153" s="52"/>
      <c r="S153" s="45"/>
      <c r="T153" s="46"/>
      <c r="U153" s="51"/>
      <c r="V153" s="41"/>
      <c r="W153" s="52"/>
      <c r="X153" s="45"/>
      <c r="Y153" s="51"/>
      <c r="Z153" s="51"/>
      <c r="AA153" s="41"/>
      <c r="AB153" s="52"/>
      <c r="AC153" s="45"/>
      <c r="AD153" s="51"/>
      <c r="AE153" s="51"/>
      <c r="AF153" s="41"/>
      <c r="AG153" s="52"/>
      <c r="AH153" s="45"/>
      <c r="AI153" s="51"/>
      <c r="AJ153" s="51"/>
      <c r="AK153" s="41"/>
      <c r="AL153" s="52"/>
      <c r="AM153" s="45"/>
      <c r="AN153" s="51"/>
      <c r="AO153" s="51"/>
      <c r="AP153" s="41"/>
      <c r="AQ153" s="52"/>
      <c r="AR153" s="45"/>
      <c r="AS153" s="51"/>
      <c r="AT153" s="51"/>
      <c r="AU153" s="41"/>
      <c r="AV153" s="52"/>
      <c r="AW153" s="45"/>
      <c r="AX153" s="51"/>
      <c r="AY153" s="51"/>
      <c r="AZ153" s="41"/>
      <c r="BA153" s="52"/>
      <c r="BB153" s="45"/>
      <c r="BC153" s="51"/>
      <c r="BD153" s="51"/>
      <c r="BE153" s="41"/>
      <c r="BF153" s="52"/>
      <c r="BG153" s="45"/>
      <c r="BH153" s="51"/>
      <c r="BI153" s="51"/>
      <c r="BJ153" s="41"/>
      <c r="BK153" s="52"/>
      <c r="BL153" s="45"/>
      <c r="BM153" s="51"/>
      <c r="BN153" s="51"/>
      <c r="BO153" s="41"/>
      <c r="BP153" s="52"/>
      <c r="BQ153" s="45"/>
      <c r="BR153" s="51"/>
      <c r="BS153" s="51"/>
      <c r="BT153" s="41"/>
      <c r="BU153" s="52"/>
      <c r="BV153" s="45"/>
      <c r="BW153" s="51"/>
      <c r="BX153" s="48"/>
      <c r="BY153" s="48"/>
      <c r="BZ153" s="55">
        <f t="shared" si="5"/>
        <v>1</v>
      </c>
      <c r="CA153" s="55">
        <f t="shared" si="6"/>
        <v>0</v>
      </c>
      <c r="CB153" s="10"/>
      <c r="CC153" s="10"/>
      <c r="CD153" s="11"/>
      <c r="CE153" s="11"/>
      <c r="CF153" s="11"/>
      <c r="CG153" s="11"/>
      <c r="CH153" s="11"/>
      <c r="CI153" s="11"/>
      <c r="CJ153" s="11"/>
      <c r="CK153" s="11"/>
      <c r="CL153" s="11"/>
      <c r="CM153" s="11"/>
      <c r="CN153" s="11"/>
      <c r="CO153" s="11"/>
      <c r="CP153" s="11"/>
      <c r="CQ153" s="11"/>
    </row>
    <row r="154" spans="1:95" ht="85.5" customHeight="1" x14ac:dyDescent="0.3">
      <c r="A154" s="4"/>
      <c r="B154" s="450"/>
      <c r="C154" s="450"/>
      <c r="D154" s="450"/>
      <c r="E154" s="44" t="s">
        <v>1203</v>
      </c>
      <c r="F154" s="44" t="s">
        <v>1204</v>
      </c>
      <c r="G154" s="44">
        <v>146</v>
      </c>
      <c r="H154" s="44" t="s">
        <v>167</v>
      </c>
      <c r="I154" s="44" t="s">
        <v>1205</v>
      </c>
      <c r="J154" s="44" t="s">
        <v>1206</v>
      </c>
      <c r="K154" s="44" t="s">
        <v>49</v>
      </c>
      <c r="L154" s="46">
        <v>45960</v>
      </c>
      <c r="M154" s="44" t="s">
        <v>174</v>
      </c>
      <c r="N154" s="44">
        <v>0</v>
      </c>
      <c r="O154" s="44">
        <v>100</v>
      </c>
      <c r="P154" s="60">
        <v>46022</v>
      </c>
      <c r="Q154" s="41">
        <v>1</v>
      </c>
      <c r="R154" s="52"/>
      <c r="S154" s="45"/>
      <c r="T154" s="46"/>
      <c r="U154" s="51"/>
      <c r="V154" s="41"/>
      <c r="W154" s="52"/>
      <c r="X154" s="45"/>
      <c r="Y154" s="51"/>
      <c r="Z154" s="51"/>
      <c r="AA154" s="41"/>
      <c r="AB154" s="52"/>
      <c r="AC154" s="45"/>
      <c r="AD154" s="51"/>
      <c r="AE154" s="51"/>
      <c r="AF154" s="41"/>
      <c r="AG154" s="52"/>
      <c r="AH154" s="45"/>
      <c r="AI154" s="51"/>
      <c r="AJ154" s="51"/>
      <c r="AK154" s="41"/>
      <c r="AL154" s="52"/>
      <c r="AM154" s="45"/>
      <c r="AN154" s="51"/>
      <c r="AO154" s="51"/>
      <c r="AP154" s="41"/>
      <c r="AQ154" s="52"/>
      <c r="AR154" s="45"/>
      <c r="AS154" s="51"/>
      <c r="AT154" s="51"/>
      <c r="AU154" s="41"/>
      <c r="AV154" s="52"/>
      <c r="AW154" s="45"/>
      <c r="AX154" s="51"/>
      <c r="AY154" s="51"/>
      <c r="AZ154" s="41"/>
      <c r="BA154" s="52"/>
      <c r="BB154" s="45"/>
      <c r="BC154" s="51"/>
      <c r="BD154" s="51"/>
      <c r="BE154" s="41"/>
      <c r="BF154" s="52"/>
      <c r="BG154" s="45"/>
      <c r="BH154" s="51"/>
      <c r="BI154" s="51"/>
      <c r="BJ154" s="41"/>
      <c r="BK154" s="52"/>
      <c r="BL154" s="45"/>
      <c r="BM154" s="51"/>
      <c r="BN154" s="51"/>
      <c r="BO154" s="41"/>
      <c r="BP154" s="52"/>
      <c r="BQ154" s="45"/>
      <c r="BR154" s="51"/>
      <c r="BS154" s="51"/>
      <c r="BT154" s="41"/>
      <c r="BU154" s="52"/>
      <c r="BV154" s="45"/>
      <c r="BW154" s="51"/>
      <c r="BX154" s="48"/>
      <c r="BY154" s="48"/>
      <c r="BZ154" s="55">
        <f t="shared" si="5"/>
        <v>1</v>
      </c>
      <c r="CA154" s="55">
        <f t="shared" si="6"/>
        <v>0</v>
      </c>
      <c r="CB154" s="10"/>
      <c r="CC154" s="10"/>
      <c r="CD154" s="11"/>
      <c r="CE154" s="11"/>
      <c r="CF154" s="11"/>
      <c r="CG154" s="11"/>
      <c r="CH154" s="11"/>
      <c r="CI154" s="11"/>
      <c r="CJ154" s="11"/>
      <c r="CK154" s="11"/>
      <c r="CL154" s="11"/>
      <c r="CM154" s="11"/>
      <c r="CN154" s="11"/>
      <c r="CO154" s="11"/>
      <c r="CP154" s="11"/>
      <c r="CQ154" s="11"/>
    </row>
    <row r="155" spans="1:95" ht="85.5" customHeight="1" x14ac:dyDescent="0.3">
      <c r="A155" s="4"/>
      <c r="B155" s="450"/>
      <c r="C155" s="450"/>
      <c r="D155" s="450"/>
      <c r="E155" s="44" t="s">
        <v>1207</v>
      </c>
      <c r="F155" s="44" t="s">
        <v>1208</v>
      </c>
      <c r="G155" s="44">
        <v>147</v>
      </c>
      <c r="H155" s="44" t="s">
        <v>167</v>
      </c>
      <c r="I155" s="44" t="s">
        <v>1209</v>
      </c>
      <c r="J155" s="44" t="s">
        <v>1210</v>
      </c>
      <c r="K155" s="44" t="s">
        <v>28</v>
      </c>
      <c r="L155" s="46">
        <v>45960</v>
      </c>
      <c r="M155" s="44" t="s">
        <v>174</v>
      </c>
      <c r="N155" s="44">
        <v>0</v>
      </c>
      <c r="O155" s="44">
        <v>100</v>
      </c>
      <c r="P155" s="60">
        <v>46022</v>
      </c>
      <c r="Q155" s="41">
        <v>1</v>
      </c>
      <c r="R155" s="52"/>
      <c r="S155" s="45"/>
      <c r="T155" s="46"/>
      <c r="U155" s="51"/>
      <c r="V155" s="41"/>
      <c r="W155" s="52"/>
      <c r="X155" s="45"/>
      <c r="Y155" s="51"/>
      <c r="Z155" s="51"/>
      <c r="AA155" s="41"/>
      <c r="AB155" s="52"/>
      <c r="AC155" s="45"/>
      <c r="AD155" s="51"/>
      <c r="AE155" s="51"/>
      <c r="AF155" s="41"/>
      <c r="AG155" s="52"/>
      <c r="AH155" s="45"/>
      <c r="AI155" s="51"/>
      <c r="AJ155" s="51"/>
      <c r="AK155" s="41"/>
      <c r="AL155" s="52"/>
      <c r="AM155" s="45"/>
      <c r="AN155" s="51"/>
      <c r="AO155" s="51"/>
      <c r="AP155" s="41"/>
      <c r="AQ155" s="52"/>
      <c r="AR155" s="45"/>
      <c r="AS155" s="51"/>
      <c r="AT155" s="51"/>
      <c r="AU155" s="41"/>
      <c r="AV155" s="52"/>
      <c r="AW155" s="45"/>
      <c r="AX155" s="51"/>
      <c r="AY155" s="51"/>
      <c r="AZ155" s="41"/>
      <c r="BA155" s="52"/>
      <c r="BB155" s="45"/>
      <c r="BC155" s="51"/>
      <c r="BD155" s="51"/>
      <c r="BE155" s="41"/>
      <c r="BF155" s="52"/>
      <c r="BG155" s="45"/>
      <c r="BH155" s="51"/>
      <c r="BI155" s="51"/>
      <c r="BJ155" s="41"/>
      <c r="BK155" s="52"/>
      <c r="BL155" s="45"/>
      <c r="BM155" s="51"/>
      <c r="BN155" s="51"/>
      <c r="BO155" s="41"/>
      <c r="BP155" s="52"/>
      <c r="BQ155" s="45"/>
      <c r="BR155" s="51"/>
      <c r="BS155" s="51"/>
      <c r="BT155" s="41"/>
      <c r="BU155" s="52"/>
      <c r="BV155" s="45"/>
      <c r="BW155" s="51"/>
      <c r="BX155" s="48"/>
      <c r="BY155" s="48"/>
      <c r="BZ155" s="55">
        <f t="shared" si="5"/>
        <v>1</v>
      </c>
      <c r="CA155" s="55">
        <f t="shared" si="6"/>
        <v>0</v>
      </c>
      <c r="CB155" s="10"/>
      <c r="CC155" s="10"/>
      <c r="CD155" s="11"/>
      <c r="CE155" s="11"/>
      <c r="CF155" s="11"/>
      <c r="CG155" s="11"/>
      <c r="CH155" s="11"/>
      <c r="CI155" s="11"/>
      <c r="CJ155" s="11"/>
      <c r="CK155" s="11"/>
      <c r="CL155" s="11"/>
      <c r="CM155" s="11"/>
      <c r="CN155" s="11"/>
      <c r="CO155" s="11"/>
      <c r="CP155" s="11"/>
      <c r="CQ155" s="11"/>
    </row>
    <row r="156" spans="1:95" ht="85.5" customHeight="1" x14ac:dyDescent="0.3">
      <c r="A156" s="4"/>
      <c r="B156" s="451"/>
      <c r="C156" s="451"/>
      <c r="D156" s="451"/>
      <c r="E156" s="44" t="s">
        <v>1211</v>
      </c>
      <c r="F156" s="44" t="s">
        <v>1212</v>
      </c>
      <c r="G156" s="44">
        <v>148</v>
      </c>
      <c r="H156" s="44" t="s">
        <v>167</v>
      </c>
      <c r="I156" s="44" t="s">
        <v>1213</v>
      </c>
      <c r="J156" s="44" t="s">
        <v>1214</v>
      </c>
      <c r="K156" s="44" t="s">
        <v>67</v>
      </c>
      <c r="L156" s="46">
        <v>45960</v>
      </c>
      <c r="M156" s="44" t="s">
        <v>174</v>
      </c>
      <c r="N156" s="44">
        <v>0</v>
      </c>
      <c r="O156" s="44">
        <v>100</v>
      </c>
      <c r="P156" s="60">
        <v>46022</v>
      </c>
      <c r="Q156" s="41">
        <v>1</v>
      </c>
      <c r="R156" s="52"/>
      <c r="S156" s="45"/>
      <c r="T156" s="46"/>
      <c r="U156" s="51"/>
      <c r="V156" s="41"/>
      <c r="W156" s="52"/>
      <c r="X156" s="45"/>
      <c r="Y156" s="51"/>
      <c r="Z156" s="51"/>
      <c r="AA156" s="41"/>
      <c r="AB156" s="52"/>
      <c r="AC156" s="45"/>
      <c r="AD156" s="51"/>
      <c r="AE156" s="51"/>
      <c r="AF156" s="41"/>
      <c r="AG156" s="52"/>
      <c r="AH156" s="45"/>
      <c r="AI156" s="51"/>
      <c r="AJ156" s="51"/>
      <c r="AK156" s="41"/>
      <c r="AL156" s="52"/>
      <c r="AM156" s="45"/>
      <c r="AN156" s="51"/>
      <c r="AO156" s="51"/>
      <c r="AP156" s="41"/>
      <c r="AQ156" s="52"/>
      <c r="AR156" s="45"/>
      <c r="AS156" s="51"/>
      <c r="AT156" s="51"/>
      <c r="AU156" s="41"/>
      <c r="AV156" s="52"/>
      <c r="AW156" s="45"/>
      <c r="AX156" s="51"/>
      <c r="AY156" s="51"/>
      <c r="AZ156" s="41"/>
      <c r="BA156" s="52"/>
      <c r="BB156" s="45"/>
      <c r="BC156" s="51"/>
      <c r="BD156" s="51"/>
      <c r="BE156" s="41"/>
      <c r="BF156" s="52"/>
      <c r="BG156" s="45"/>
      <c r="BH156" s="51"/>
      <c r="BI156" s="51"/>
      <c r="BJ156" s="41"/>
      <c r="BK156" s="52"/>
      <c r="BL156" s="45"/>
      <c r="BM156" s="51"/>
      <c r="BN156" s="51"/>
      <c r="BO156" s="41"/>
      <c r="BP156" s="52"/>
      <c r="BQ156" s="45"/>
      <c r="BR156" s="51"/>
      <c r="BS156" s="51"/>
      <c r="BT156" s="41"/>
      <c r="BU156" s="52"/>
      <c r="BV156" s="45"/>
      <c r="BW156" s="51"/>
      <c r="BX156" s="48"/>
      <c r="BY156" s="48"/>
      <c r="BZ156" s="55">
        <f t="shared" si="5"/>
        <v>1</v>
      </c>
      <c r="CA156" s="55">
        <f t="shared" si="6"/>
        <v>0</v>
      </c>
      <c r="CB156" s="10"/>
      <c r="CC156" s="10"/>
      <c r="CD156" s="11"/>
      <c r="CE156" s="11"/>
      <c r="CF156" s="11"/>
      <c r="CG156" s="11"/>
      <c r="CH156" s="11"/>
      <c r="CI156" s="11"/>
      <c r="CJ156" s="11"/>
      <c r="CK156" s="11"/>
      <c r="CL156" s="11"/>
      <c r="CM156" s="11"/>
      <c r="CN156" s="11"/>
      <c r="CO156" s="11"/>
      <c r="CP156" s="11"/>
      <c r="CQ156" s="11"/>
    </row>
    <row r="157" spans="1:95" ht="42.75" x14ac:dyDescent="0.3">
      <c r="A157" s="11"/>
      <c r="B157" s="452" t="s">
        <v>1215</v>
      </c>
      <c r="C157" s="480">
        <v>45959</v>
      </c>
      <c r="D157" s="480">
        <v>45965</v>
      </c>
      <c r="E157" s="45" t="s">
        <v>1216</v>
      </c>
      <c r="F157" s="48" t="s">
        <v>1217</v>
      </c>
      <c r="G157" s="44">
        <v>149</v>
      </c>
      <c r="H157" s="44" t="s">
        <v>167</v>
      </c>
      <c r="I157" s="45" t="s">
        <v>1218</v>
      </c>
      <c r="J157" s="45" t="s">
        <v>1219</v>
      </c>
      <c r="K157" s="45" t="s">
        <v>49</v>
      </c>
      <c r="L157" s="43">
        <v>46203</v>
      </c>
      <c r="M157" s="42" t="s">
        <v>1220</v>
      </c>
      <c r="N157" s="42" t="s">
        <v>1220</v>
      </c>
      <c r="O157" s="42">
        <v>100</v>
      </c>
      <c r="P157" s="43">
        <v>45853</v>
      </c>
      <c r="Q157" s="41">
        <v>0</v>
      </c>
      <c r="R157" s="53"/>
      <c r="S157" s="53"/>
      <c r="T157" s="54"/>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53"/>
      <c r="AT157" s="53"/>
      <c r="AU157" s="53"/>
      <c r="AV157" s="53"/>
      <c r="AW157" s="53"/>
      <c r="AX157" s="53"/>
      <c r="AY157" s="53"/>
      <c r="AZ157" s="53"/>
      <c r="BA157" s="53"/>
      <c r="BB157" s="53"/>
      <c r="BC157" s="53"/>
      <c r="BD157" s="53"/>
      <c r="BE157" s="53"/>
      <c r="BF157" s="53"/>
      <c r="BG157" s="53"/>
      <c r="BH157" s="53"/>
      <c r="BI157" s="53"/>
      <c r="BJ157" s="53"/>
      <c r="BK157" s="53"/>
      <c r="BL157" s="53"/>
      <c r="BM157" s="53"/>
      <c r="BN157" s="53"/>
      <c r="BO157" s="53"/>
      <c r="BP157" s="53"/>
      <c r="BQ157" s="53"/>
      <c r="BR157" s="53"/>
      <c r="BS157" s="53"/>
      <c r="BT157" s="53"/>
      <c r="BU157" s="53"/>
      <c r="BV157" s="53"/>
      <c r="BW157" s="53"/>
      <c r="BX157" s="53"/>
      <c r="BY157" s="53"/>
      <c r="BZ157" s="395">
        <f t="shared" si="5"/>
        <v>0</v>
      </c>
      <c r="CA157" s="11"/>
      <c r="CB157" s="11"/>
      <c r="CC157" s="11"/>
      <c r="CD157" s="11"/>
      <c r="CE157" s="11"/>
      <c r="CF157" s="11"/>
      <c r="CG157" s="11"/>
      <c r="CH157" s="11"/>
      <c r="CI157" s="11"/>
      <c r="CJ157" s="11"/>
      <c r="CK157" s="11"/>
      <c r="CL157" s="11"/>
      <c r="CM157" s="11"/>
      <c r="CN157" s="11"/>
      <c r="CO157" s="11"/>
      <c r="CP157" s="11"/>
      <c r="CQ157" s="11"/>
    </row>
    <row r="158" spans="1:95" ht="156.75" x14ac:dyDescent="0.3">
      <c r="A158" s="11"/>
      <c r="B158" s="450"/>
      <c r="C158" s="450"/>
      <c r="D158" s="450"/>
      <c r="E158" s="45" t="s">
        <v>1221</v>
      </c>
      <c r="F158" s="44" t="s">
        <v>1222</v>
      </c>
      <c r="G158" s="44">
        <v>150</v>
      </c>
      <c r="H158" s="44" t="s">
        <v>322</v>
      </c>
      <c r="I158" s="45" t="s">
        <v>1223</v>
      </c>
      <c r="J158" s="45" t="s">
        <v>1224</v>
      </c>
      <c r="K158" s="45" t="s">
        <v>49</v>
      </c>
      <c r="L158" s="43">
        <v>46203</v>
      </c>
      <c r="M158" s="42" t="s">
        <v>1220</v>
      </c>
      <c r="N158" s="42" t="s">
        <v>1220</v>
      </c>
      <c r="O158" s="42">
        <v>100</v>
      </c>
      <c r="P158" s="43">
        <v>46218</v>
      </c>
      <c r="Q158" s="41">
        <v>1</v>
      </c>
      <c r="R158" s="53"/>
      <c r="S158" s="53"/>
      <c r="T158" s="54"/>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53"/>
      <c r="AT158" s="53"/>
      <c r="AU158" s="53"/>
      <c r="AV158" s="53"/>
      <c r="AW158" s="53"/>
      <c r="AX158" s="53"/>
      <c r="AY158" s="53"/>
      <c r="AZ158" s="53"/>
      <c r="BA158" s="53"/>
      <c r="BB158" s="53"/>
      <c r="BC158" s="53"/>
      <c r="BD158" s="53"/>
      <c r="BE158" s="53"/>
      <c r="BF158" s="53"/>
      <c r="BG158" s="53"/>
      <c r="BH158" s="53"/>
      <c r="BI158" s="53"/>
      <c r="BJ158" s="53"/>
      <c r="BK158" s="53"/>
      <c r="BL158" s="53"/>
      <c r="BM158" s="53"/>
      <c r="BN158" s="53"/>
      <c r="BO158" s="53"/>
      <c r="BP158" s="53"/>
      <c r="BQ158" s="53"/>
      <c r="BR158" s="53"/>
      <c r="BS158" s="53"/>
      <c r="BT158" s="53"/>
      <c r="BU158" s="53"/>
      <c r="BV158" s="53"/>
      <c r="BW158" s="53"/>
      <c r="BX158" s="53"/>
      <c r="BY158" s="53"/>
      <c r="BZ158" s="395">
        <f t="shared" si="5"/>
        <v>1</v>
      </c>
      <c r="CA158" s="11"/>
      <c r="CB158" s="11"/>
      <c r="CC158" s="11"/>
      <c r="CD158" s="11"/>
      <c r="CE158" s="11"/>
      <c r="CF158" s="11"/>
      <c r="CG158" s="11"/>
      <c r="CH158" s="11"/>
      <c r="CI158" s="11"/>
      <c r="CJ158" s="11"/>
      <c r="CK158" s="11"/>
      <c r="CL158" s="11"/>
      <c r="CM158" s="11"/>
      <c r="CN158" s="11"/>
      <c r="CO158" s="11"/>
      <c r="CP158" s="11"/>
      <c r="CQ158" s="11"/>
    </row>
    <row r="159" spans="1:95" ht="42.75" x14ac:dyDescent="0.3">
      <c r="A159" s="11"/>
      <c r="B159" s="450"/>
      <c r="C159" s="450"/>
      <c r="D159" s="450"/>
      <c r="E159" s="45" t="s">
        <v>1225</v>
      </c>
      <c r="F159" s="48" t="s">
        <v>1226</v>
      </c>
      <c r="G159" s="44">
        <v>151</v>
      </c>
      <c r="H159" s="44" t="s">
        <v>167</v>
      </c>
      <c r="I159" s="45" t="s">
        <v>1227</v>
      </c>
      <c r="J159" s="45" t="s">
        <v>1228</v>
      </c>
      <c r="K159" s="45" t="s">
        <v>49</v>
      </c>
      <c r="L159" s="43">
        <v>46203</v>
      </c>
      <c r="M159" s="42" t="s">
        <v>1220</v>
      </c>
      <c r="N159" s="42" t="s">
        <v>1220</v>
      </c>
      <c r="O159" s="42">
        <v>100</v>
      </c>
      <c r="P159" s="43">
        <v>46218</v>
      </c>
      <c r="Q159" s="41">
        <v>1</v>
      </c>
      <c r="R159" s="53"/>
      <c r="S159" s="53"/>
      <c r="T159" s="54"/>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53"/>
      <c r="AT159" s="53"/>
      <c r="AU159" s="53"/>
      <c r="AV159" s="53"/>
      <c r="AW159" s="53"/>
      <c r="AX159" s="53"/>
      <c r="AY159" s="53"/>
      <c r="AZ159" s="53"/>
      <c r="BA159" s="53"/>
      <c r="BB159" s="53"/>
      <c r="BC159" s="53"/>
      <c r="BD159" s="53"/>
      <c r="BE159" s="53"/>
      <c r="BF159" s="53"/>
      <c r="BG159" s="53"/>
      <c r="BH159" s="53"/>
      <c r="BI159" s="53"/>
      <c r="BJ159" s="53"/>
      <c r="BK159" s="53"/>
      <c r="BL159" s="53"/>
      <c r="BM159" s="53"/>
      <c r="BN159" s="53"/>
      <c r="BO159" s="53"/>
      <c r="BP159" s="53"/>
      <c r="BQ159" s="53"/>
      <c r="BR159" s="53"/>
      <c r="BS159" s="53"/>
      <c r="BT159" s="53"/>
      <c r="BU159" s="53"/>
      <c r="BV159" s="53"/>
      <c r="BW159" s="53"/>
      <c r="BX159" s="53"/>
      <c r="BY159" s="53"/>
      <c r="BZ159" s="395">
        <f t="shared" si="5"/>
        <v>1</v>
      </c>
      <c r="CA159" s="11"/>
      <c r="CB159" s="11"/>
      <c r="CC159" s="11"/>
      <c r="CD159" s="11"/>
      <c r="CE159" s="11"/>
      <c r="CF159" s="11"/>
      <c r="CG159" s="11"/>
      <c r="CH159" s="11"/>
      <c r="CI159" s="11"/>
      <c r="CJ159" s="11"/>
      <c r="CK159" s="11"/>
      <c r="CL159" s="11"/>
      <c r="CM159" s="11"/>
      <c r="CN159" s="11"/>
      <c r="CO159" s="11"/>
      <c r="CP159" s="11"/>
      <c r="CQ159" s="11"/>
    </row>
    <row r="160" spans="1:95" ht="42.75" x14ac:dyDescent="0.3">
      <c r="A160" s="11"/>
      <c r="B160" s="450"/>
      <c r="C160" s="450"/>
      <c r="D160" s="450"/>
      <c r="E160" s="45" t="s">
        <v>1229</v>
      </c>
      <c r="F160" s="48" t="s">
        <v>1230</v>
      </c>
      <c r="G160" s="44">
        <v>152</v>
      </c>
      <c r="H160" s="44" t="s">
        <v>167</v>
      </c>
      <c r="I160" s="45" t="s">
        <v>1231</v>
      </c>
      <c r="J160" s="45" t="s">
        <v>1232</v>
      </c>
      <c r="K160" s="45" t="s">
        <v>48</v>
      </c>
      <c r="L160" s="43">
        <v>46203</v>
      </c>
      <c r="M160" s="42" t="s">
        <v>1220</v>
      </c>
      <c r="N160" s="42" t="s">
        <v>1220</v>
      </c>
      <c r="O160" s="42">
        <v>100</v>
      </c>
      <c r="P160" s="43">
        <v>46218</v>
      </c>
      <c r="Q160" s="41">
        <v>1</v>
      </c>
      <c r="R160" s="53"/>
      <c r="S160" s="53"/>
      <c r="T160" s="54"/>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53"/>
      <c r="AT160" s="53"/>
      <c r="AU160" s="53"/>
      <c r="AV160" s="53"/>
      <c r="AW160" s="53"/>
      <c r="AX160" s="53"/>
      <c r="AY160" s="53"/>
      <c r="AZ160" s="53"/>
      <c r="BA160" s="53"/>
      <c r="BB160" s="53"/>
      <c r="BC160" s="53"/>
      <c r="BD160" s="53"/>
      <c r="BE160" s="53"/>
      <c r="BF160" s="53"/>
      <c r="BG160" s="53"/>
      <c r="BH160" s="53"/>
      <c r="BI160" s="53"/>
      <c r="BJ160" s="53"/>
      <c r="BK160" s="53"/>
      <c r="BL160" s="53"/>
      <c r="BM160" s="53"/>
      <c r="BN160" s="53"/>
      <c r="BO160" s="53"/>
      <c r="BP160" s="53"/>
      <c r="BQ160" s="53"/>
      <c r="BR160" s="53"/>
      <c r="BS160" s="53"/>
      <c r="BT160" s="53"/>
      <c r="BU160" s="53"/>
      <c r="BV160" s="53"/>
      <c r="BW160" s="53"/>
      <c r="BX160" s="53"/>
      <c r="BY160" s="53"/>
      <c r="BZ160" s="395">
        <f t="shared" si="5"/>
        <v>1</v>
      </c>
      <c r="CA160" s="11"/>
      <c r="CB160" s="11"/>
      <c r="CC160" s="11"/>
      <c r="CD160" s="11"/>
      <c r="CE160" s="11"/>
      <c r="CF160" s="11"/>
      <c r="CG160" s="11"/>
      <c r="CH160" s="11"/>
      <c r="CI160" s="11"/>
      <c r="CJ160" s="11"/>
      <c r="CK160" s="11"/>
      <c r="CL160" s="11"/>
      <c r="CM160" s="11"/>
      <c r="CN160" s="11"/>
      <c r="CO160" s="11"/>
      <c r="CP160" s="11"/>
      <c r="CQ160" s="11"/>
    </row>
    <row r="161" spans="1:95" ht="42.75" x14ac:dyDescent="0.3">
      <c r="A161" s="11"/>
      <c r="B161" s="450"/>
      <c r="C161" s="450"/>
      <c r="D161" s="450"/>
      <c r="E161" s="45" t="s">
        <v>1233</v>
      </c>
      <c r="F161" s="48" t="s">
        <v>1234</v>
      </c>
      <c r="G161" s="44">
        <v>153</v>
      </c>
      <c r="H161" s="44" t="s">
        <v>167</v>
      </c>
      <c r="I161" s="45" t="s">
        <v>1235</v>
      </c>
      <c r="J161" s="45" t="s">
        <v>1236</v>
      </c>
      <c r="K161" s="45" t="s">
        <v>49</v>
      </c>
      <c r="L161" s="43">
        <v>46203</v>
      </c>
      <c r="M161" s="42" t="s">
        <v>1220</v>
      </c>
      <c r="N161" s="42" t="s">
        <v>1220</v>
      </c>
      <c r="O161" s="42">
        <v>100</v>
      </c>
      <c r="P161" s="43">
        <v>46218</v>
      </c>
      <c r="Q161" s="41">
        <v>0</v>
      </c>
      <c r="R161" s="53"/>
      <c r="S161" s="53"/>
      <c r="T161" s="54"/>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53"/>
      <c r="AT161" s="53"/>
      <c r="AU161" s="53"/>
      <c r="AV161" s="53"/>
      <c r="AW161" s="53"/>
      <c r="AX161" s="53"/>
      <c r="AY161" s="53"/>
      <c r="AZ161" s="53"/>
      <c r="BA161" s="53"/>
      <c r="BB161" s="53"/>
      <c r="BC161" s="53"/>
      <c r="BD161" s="53"/>
      <c r="BE161" s="53"/>
      <c r="BF161" s="53"/>
      <c r="BG161" s="53"/>
      <c r="BH161" s="53"/>
      <c r="BI161" s="53"/>
      <c r="BJ161" s="53"/>
      <c r="BK161" s="53"/>
      <c r="BL161" s="53"/>
      <c r="BM161" s="53"/>
      <c r="BN161" s="53"/>
      <c r="BO161" s="53"/>
      <c r="BP161" s="53"/>
      <c r="BQ161" s="53"/>
      <c r="BR161" s="53"/>
      <c r="BS161" s="53"/>
      <c r="BT161" s="53"/>
      <c r="BU161" s="53"/>
      <c r="BV161" s="53"/>
      <c r="BW161" s="53"/>
      <c r="BX161" s="53"/>
      <c r="BY161" s="53"/>
      <c r="BZ161" s="395">
        <f t="shared" si="5"/>
        <v>0</v>
      </c>
      <c r="CA161" s="11"/>
      <c r="CB161" s="11"/>
      <c r="CC161" s="11"/>
      <c r="CD161" s="11"/>
      <c r="CE161" s="11"/>
      <c r="CF161" s="11"/>
      <c r="CG161" s="11"/>
      <c r="CH161" s="11"/>
      <c r="CI161" s="11"/>
      <c r="CJ161" s="11"/>
      <c r="CK161" s="11"/>
      <c r="CL161" s="11"/>
      <c r="CM161" s="11"/>
      <c r="CN161" s="11"/>
      <c r="CO161" s="11"/>
      <c r="CP161" s="11"/>
      <c r="CQ161" s="11"/>
    </row>
    <row r="162" spans="1:95" ht="42.75" x14ac:dyDescent="0.3">
      <c r="A162" s="11"/>
      <c r="B162" s="450"/>
      <c r="C162" s="450"/>
      <c r="D162" s="450"/>
      <c r="E162" s="45" t="s">
        <v>1237</v>
      </c>
      <c r="F162" s="48" t="s">
        <v>1238</v>
      </c>
      <c r="G162" s="44">
        <v>154</v>
      </c>
      <c r="H162" s="44" t="s">
        <v>167</v>
      </c>
      <c r="I162" s="45" t="s">
        <v>1239</v>
      </c>
      <c r="J162" s="45" t="s">
        <v>1240</v>
      </c>
      <c r="K162" s="45" t="s">
        <v>48</v>
      </c>
      <c r="L162" s="43">
        <v>46203</v>
      </c>
      <c r="M162" s="42" t="s">
        <v>1220</v>
      </c>
      <c r="N162" s="42" t="s">
        <v>1220</v>
      </c>
      <c r="O162" s="42">
        <v>100</v>
      </c>
      <c r="P162" s="43">
        <v>46218</v>
      </c>
      <c r="Q162" s="41">
        <v>1</v>
      </c>
      <c r="R162" s="53"/>
      <c r="S162" s="53"/>
      <c r="T162" s="54"/>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53"/>
      <c r="AT162" s="53"/>
      <c r="AU162" s="53"/>
      <c r="AV162" s="53"/>
      <c r="AW162" s="53"/>
      <c r="AX162" s="53"/>
      <c r="AY162" s="53"/>
      <c r="AZ162" s="53"/>
      <c r="BA162" s="53"/>
      <c r="BB162" s="53"/>
      <c r="BC162" s="53"/>
      <c r="BD162" s="53"/>
      <c r="BE162" s="53"/>
      <c r="BF162" s="53"/>
      <c r="BG162" s="53"/>
      <c r="BH162" s="53"/>
      <c r="BI162" s="53"/>
      <c r="BJ162" s="53"/>
      <c r="BK162" s="53"/>
      <c r="BL162" s="53"/>
      <c r="BM162" s="53"/>
      <c r="BN162" s="53"/>
      <c r="BO162" s="53"/>
      <c r="BP162" s="53"/>
      <c r="BQ162" s="53"/>
      <c r="BR162" s="53"/>
      <c r="BS162" s="53"/>
      <c r="BT162" s="53"/>
      <c r="BU162" s="53"/>
      <c r="BV162" s="53"/>
      <c r="BW162" s="53"/>
      <c r="BX162" s="53"/>
      <c r="BY162" s="53"/>
      <c r="BZ162" s="395">
        <f t="shared" si="5"/>
        <v>1</v>
      </c>
      <c r="CA162" s="11"/>
      <c r="CB162" s="11"/>
      <c r="CC162" s="11"/>
      <c r="CD162" s="11"/>
      <c r="CE162" s="11"/>
      <c r="CF162" s="11"/>
      <c r="CG162" s="11"/>
      <c r="CH162" s="11"/>
      <c r="CI162" s="11"/>
      <c r="CJ162" s="11"/>
      <c r="CK162" s="11"/>
      <c r="CL162" s="11"/>
      <c r="CM162" s="11"/>
      <c r="CN162" s="11"/>
      <c r="CO162" s="11"/>
      <c r="CP162" s="11"/>
      <c r="CQ162" s="11"/>
    </row>
    <row r="163" spans="1:95" ht="42.75" x14ac:dyDescent="0.3">
      <c r="A163" s="11"/>
      <c r="B163" s="450"/>
      <c r="C163" s="450"/>
      <c r="D163" s="450"/>
      <c r="E163" s="45" t="s">
        <v>1241</v>
      </c>
      <c r="F163" s="48" t="s">
        <v>1242</v>
      </c>
      <c r="G163" s="44">
        <v>155</v>
      </c>
      <c r="H163" s="44" t="s">
        <v>167</v>
      </c>
      <c r="I163" s="45" t="s">
        <v>1243</v>
      </c>
      <c r="J163" s="45" t="s">
        <v>1244</v>
      </c>
      <c r="K163" s="45" t="s">
        <v>49</v>
      </c>
      <c r="L163" s="43">
        <v>46203</v>
      </c>
      <c r="M163" s="42" t="s">
        <v>1220</v>
      </c>
      <c r="N163" s="42" t="s">
        <v>1220</v>
      </c>
      <c r="O163" s="42">
        <v>100</v>
      </c>
      <c r="P163" s="43">
        <v>46218</v>
      </c>
      <c r="Q163" s="41">
        <v>1</v>
      </c>
      <c r="R163" s="53"/>
      <c r="S163" s="53"/>
      <c r="T163" s="54"/>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53"/>
      <c r="AT163" s="53"/>
      <c r="AU163" s="53"/>
      <c r="AV163" s="53"/>
      <c r="AW163" s="53"/>
      <c r="AX163" s="53"/>
      <c r="AY163" s="53"/>
      <c r="AZ163" s="53"/>
      <c r="BA163" s="53"/>
      <c r="BB163" s="53"/>
      <c r="BC163" s="53"/>
      <c r="BD163" s="53"/>
      <c r="BE163" s="53"/>
      <c r="BF163" s="53"/>
      <c r="BG163" s="53"/>
      <c r="BH163" s="53"/>
      <c r="BI163" s="53"/>
      <c r="BJ163" s="53"/>
      <c r="BK163" s="53"/>
      <c r="BL163" s="53"/>
      <c r="BM163" s="53"/>
      <c r="BN163" s="53"/>
      <c r="BO163" s="53"/>
      <c r="BP163" s="53"/>
      <c r="BQ163" s="53"/>
      <c r="BR163" s="53"/>
      <c r="BS163" s="53"/>
      <c r="BT163" s="53"/>
      <c r="BU163" s="53"/>
      <c r="BV163" s="53"/>
      <c r="BW163" s="53"/>
      <c r="BX163" s="53"/>
      <c r="BY163" s="53"/>
      <c r="BZ163" s="395">
        <f t="shared" si="5"/>
        <v>1</v>
      </c>
      <c r="CA163" s="11"/>
      <c r="CB163" s="11"/>
      <c r="CC163" s="11"/>
      <c r="CD163" s="11"/>
      <c r="CE163" s="11"/>
      <c r="CF163" s="11"/>
      <c r="CG163" s="11"/>
      <c r="CH163" s="11"/>
      <c r="CI163" s="11"/>
      <c r="CJ163" s="11"/>
      <c r="CK163" s="11"/>
      <c r="CL163" s="11"/>
      <c r="CM163" s="11"/>
      <c r="CN163" s="11"/>
      <c r="CO163" s="11"/>
      <c r="CP163" s="11"/>
      <c r="CQ163" s="11"/>
    </row>
    <row r="164" spans="1:95" ht="42.75" x14ac:dyDescent="0.3">
      <c r="A164" s="11"/>
      <c r="B164" s="450"/>
      <c r="C164" s="450"/>
      <c r="D164" s="450"/>
      <c r="E164" s="45" t="s">
        <v>1245</v>
      </c>
      <c r="F164" s="48" t="s">
        <v>1246</v>
      </c>
      <c r="G164" s="44">
        <v>156</v>
      </c>
      <c r="H164" s="44" t="s">
        <v>167</v>
      </c>
      <c r="I164" s="45" t="s">
        <v>1247</v>
      </c>
      <c r="J164" s="45" t="s">
        <v>1248</v>
      </c>
      <c r="K164" s="45" t="s">
        <v>48</v>
      </c>
      <c r="L164" s="43">
        <v>46203</v>
      </c>
      <c r="M164" s="42" t="s">
        <v>1220</v>
      </c>
      <c r="N164" s="42" t="s">
        <v>1220</v>
      </c>
      <c r="O164" s="42">
        <v>100</v>
      </c>
      <c r="P164" s="43">
        <v>46218</v>
      </c>
      <c r="Q164" s="41">
        <v>1</v>
      </c>
      <c r="R164" s="53"/>
      <c r="S164" s="53"/>
      <c r="T164" s="54"/>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53"/>
      <c r="AT164" s="53"/>
      <c r="AU164" s="53"/>
      <c r="AV164" s="53"/>
      <c r="AW164" s="53"/>
      <c r="AX164" s="53"/>
      <c r="AY164" s="53"/>
      <c r="AZ164" s="53"/>
      <c r="BA164" s="53"/>
      <c r="BB164" s="53"/>
      <c r="BC164" s="53"/>
      <c r="BD164" s="53"/>
      <c r="BE164" s="53"/>
      <c r="BF164" s="53"/>
      <c r="BG164" s="53"/>
      <c r="BH164" s="53"/>
      <c r="BI164" s="53"/>
      <c r="BJ164" s="53"/>
      <c r="BK164" s="53"/>
      <c r="BL164" s="53"/>
      <c r="BM164" s="53"/>
      <c r="BN164" s="53"/>
      <c r="BO164" s="53"/>
      <c r="BP164" s="53"/>
      <c r="BQ164" s="53"/>
      <c r="BR164" s="53"/>
      <c r="BS164" s="53"/>
      <c r="BT164" s="53"/>
      <c r="BU164" s="53"/>
      <c r="BV164" s="53"/>
      <c r="BW164" s="53"/>
      <c r="BX164" s="53"/>
      <c r="BY164" s="53"/>
      <c r="BZ164" s="395">
        <f t="shared" si="5"/>
        <v>1</v>
      </c>
      <c r="CA164" s="11"/>
      <c r="CB164" s="11"/>
      <c r="CC164" s="11"/>
      <c r="CD164" s="11"/>
      <c r="CE164" s="11"/>
      <c r="CF164" s="11"/>
      <c r="CG164" s="11"/>
      <c r="CH164" s="11"/>
      <c r="CI164" s="11"/>
      <c r="CJ164" s="11"/>
      <c r="CK164" s="11"/>
      <c r="CL164" s="11"/>
      <c r="CM164" s="11"/>
      <c r="CN164" s="11"/>
      <c r="CO164" s="11"/>
      <c r="CP164" s="11"/>
      <c r="CQ164" s="11"/>
    </row>
    <row r="165" spans="1:95" ht="42.75" x14ac:dyDescent="0.3">
      <c r="A165" s="11"/>
      <c r="B165" s="450"/>
      <c r="C165" s="450"/>
      <c r="D165" s="450"/>
      <c r="E165" s="45" t="s">
        <v>1249</v>
      </c>
      <c r="F165" s="48" t="s">
        <v>1250</v>
      </c>
      <c r="G165" s="44">
        <v>157</v>
      </c>
      <c r="H165" s="44" t="s">
        <v>167</v>
      </c>
      <c r="I165" s="45" t="s">
        <v>1251</v>
      </c>
      <c r="J165" s="45" t="s">
        <v>1252</v>
      </c>
      <c r="K165" s="45" t="s">
        <v>49</v>
      </c>
      <c r="L165" s="43">
        <v>46203</v>
      </c>
      <c r="M165" s="42" t="s">
        <v>1220</v>
      </c>
      <c r="N165" s="42" t="s">
        <v>1220</v>
      </c>
      <c r="O165" s="42">
        <v>100</v>
      </c>
      <c r="P165" s="43">
        <v>46218</v>
      </c>
      <c r="Q165" s="41">
        <v>0</v>
      </c>
      <c r="R165" s="53"/>
      <c r="S165" s="53"/>
      <c r="T165" s="54"/>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53"/>
      <c r="AT165" s="53"/>
      <c r="AU165" s="53"/>
      <c r="AV165" s="53"/>
      <c r="AW165" s="53"/>
      <c r="AX165" s="53"/>
      <c r="AY165" s="53"/>
      <c r="AZ165" s="53"/>
      <c r="BA165" s="53"/>
      <c r="BB165" s="53"/>
      <c r="BC165" s="53"/>
      <c r="BD165" s="53"/>
      <c r="BE165" s="53"/>
      <c r="BF165" s="53"/>
      <c r="BG165" s="53"/>
      <c r="BH165" s="53"/>
      <c r="BI165" s="53"/>
      <c r="BJ165" s="53"/>
      <c r="BK165" s="53"/>
      <c r="BL165" s="53"/>
      <c r="BM165" s="53"/>
      <c r="BN165" s="53"/>
      <c r="BO165" s="53"/>
      <c r="BP165" s="53"/>
      <c r="BQ165" s="53"/>
      <c r="BR165" s="53"/>
      <c r="BS165" s="53"/>
      <c r="BT165" s="53"/>
      <c r="BU165" s="53"/>
      <c r="BV165" s="53"/>
      <c r="BW165" s="53"/>
      <c r="BX165" s="53"/>
      <c r="BY165" s="53"/>
      <c r="BZ165" s="395">
        <f t="shared" si="5"/>
        <v>0</v>
      </c>
      <c r="CA165" s="11"/>
      <c r="CB165" s="11"/>
      <c r="CC165" s="11"/>
      <c r="CD165" s="11"/>
      <c r="CE165" s="11"/>
      <c r="CF165" s="11"/>
      <c r="CG165" s="11"/>
      <c r="CH165" s="11"/>
      <c r="CI165" s="11"/>
      <c r="CJ165" s="11"/>
      <c r="CK165" s="11"/>
      <c r="CL165" s="11"/>
      <c r="CM165" s="11"/>
      <c r="CN165" s="11"/>
      <c r="CO165" s="11"/>
      <c r="CP165" s="11"/>
      <c r="CQ165" s="11"/>
    </row>
    <row r="166" spans="1:95" ht="28.5" x14ac:dyDescent="0.3">
      <c r="A166" s="11"/>
      <c r="B166" s="450"/>
      <c r="C166" s="450"/>
      <c r="D166" s="450"/>
      <c r="E166" s="45" t="s">
        <v>1253</v>
      </c>
      <c r="F166" s="48" t="s">
        <v>1254</v>
      </c>
      <c r="G166" s="44">
        <v>158</v>
      </c>
      <c r="H166" s="44" t="s">
        <v>322</v>
      </c>
      <c r="I166" s="45" t="s">
        <v>1255</v>
      </c>
      <c r="J166" s="45" t="s">
        <v>1256</v>
      </c>
      <c r="K166" s="45" t="s">
        <v>49</v>
      </c>
      <c r="L166" s="43">
        <v>46203</v>
      </c>
      <c r="M166" s="42" t="s">
        <v>1220</v>
      </c>
      <c r="N166" s="42" t="s">
        <v>1220</v>
      </c>
      <c r="O166" s="42">
        <v>100</v>
      </c>
      <c r="P166" s="43">
        <v>46218</v>
      </c>
      <c r="Q166" s="41">
        <v>1</v>
      </c>
      <c r="R166" s="53"/>
      <c r="S166" s="53"/>
      <c r="T166" s="54"/>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53"/>
      <c r="AT166" s="53"/>
      <c r="AU166" s="53"/>
      <c r="AV166" s="53"/>
      <c r="AW166" s="53"/>
      <c r="AX166" s="53"/>
      <c r="AY166" s="53"/>
      <c r="AZ166" s="53"/>
      <c r="BA166" s="53"/>
      <c r="BB166" s="53"/>
      <c r="BC166" s="53"/>
      <c r="BD166" s="53"/>
      <c r="BE166" s="53"/>
      <c r="BF166" s="53"/>
      <c r="BG166" s="53"/>
      <c r="BH166" s="53"/>
      <c r="BI166" s="53"/>
      <c r="BJ166" s="53"/>
      <c r="BK166" s="53"/>
      <c r="BL166" s="53"/>
      <c r="BM166" s="53"/>
      <c r="BN166" s="53"/>
      <c r="BO166" s="53"/>
      <c r="BP166" s="53"/>
      <c r="BQ166" s="53"/>
      <c r="BR166" s="53"/>
      <c r="BS166" s="53"/>
      <c r="BT166" s="53"/>
      <c r="BU166" s="53"/>
      <c r="BV166" s="53"/>
      <c r="BW166" s="53"/>
      <c r="BX166" s="53"/>
      <c r="BY166" s="53"/>
      <c r="BZ166" s="395">
        <f t="shared" si="5"/>
        <v>1</v>
      </c>
      <c r="CA166" s="11"/>
      <c r="CB166" s="11"/>
      <c r="CC166" s="11"/>
      <c r="CD166" s="11"/>
      <c r="CE166" s="11"/>
      <c r="CF166" s="11"/>
      <c r="CG166" s="11"/>
      <c r="CH166" s="11"/>
      <c r="CI166" s="11"/>
      <c r="CJ166" s="11"/>
      <c r="CK166" s="11"/>
      <c r="CL166" s="11"/>
      <c r="CM166" s="11"/>
      <c r="CN166" s="11"/>
      <c r="CO166" s="11"/>
      <c r="CP166" s="11"/>
      <c r="CQ166" s="11"/>
    </row>
    <row r="167" spans="1:95" ht="42.75" x14ac:dyDescent="0.3">
      <c r="A167" s="11"/>
      <c r="B167" s="450"/>
      <c r="C167" s="450"/>
      <c r="D167" s="450"/>
      <c r="E167" s="45" t="s">
        <v>1257</v>
      </c>
      <c r="F167" s="48" t="s">
        <v>1258</v>
      </c>
      <c r="G167" s="44">
        <v>159</v>
      </c>
      <c r="H167" s="44" t="s">
        <v>167</v>
      </c>
      <c r="I167" s="45" t="s">
        <v>1259</v>
      </c>
      <c r="J167" s="45" t="s">
        <v>1260</v>
      </c>
      <c r="K167" s="45" t="s">
        <v>48</v>
      </c>
      <c r="L167" s="43">
        <v>46203</v>
      </c>
      <c r="M167" s="42" t="s">
        <v>1220</v>
      </c>
      <c r="N167" s="42" t="s">
        <v>1220</v>
      </c>
      <c r="O167" s="42">
        <v>100</v>
      </c>
      <c r="P167" s="43">
        <v>46218</v>
      </c>
      <c r="Q167" s="41">
        <v>1</v>
      </c>
      <c r="R167" s="53"/>
      <c r="S167" s="53"/>
      <c r="T167" s="54"/>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53"/>
      <c r="AT167" s="53"/>
      <c r="AU167" s="53"/>
      <c r="AV167" s="53"/>
      <c r="AW167" s="53"/>
      <c r="AX167" s="53"/>
      <c r="AY167" s="53"/>
      <c r="AZ167" s="53"/>
      <c r="BA167" s="53"/>
      <c r="BB167" s="53"/>
      <c r="BC167" s="53"/>
      <c r="BD167" s="53"/>
      <c r="BE167" s="53"/>
      <c r="BF167" s="53"/>
      <c r="BG167" s="53"/>
      <c r="BH167" s="53"/>
      <c r="BI167" s="53"/>
      <c r="BJ167" s="53"/>
      <c r="BK167" s="53"/>
      <c r="BL167" s="53"/>
      <c r="BM167" s="53"/>
      <c r="BN167" s="53"/>
      <c r="BO167" s="53"/>
      <c r="BP167" s="53"/>
      <c r="BQ167" s="53"/>
      <c r="BR167" s="53"/>
      <c r="BS167" s="53"/>
      <c r="BT167" s="53"/>
      <c r="BU167" s="53"/>
      <c r="BV167" s="53"/>
      <c r="BW167" s="53"/>
      <c r="BX167" s="53"/>
      <c r="BY167" s="53"/>
      <c r="BZ167" s="395">
        <f t="shared" si="5"/>
        <v>1</v>
      </c>
      <c r="CA167" s="11"/>
      <c r="CB167" s="11"/>
      <c r="CC167" s="11"/>
      <c r="CD167" s="11"/>
      <c r="CE167" s="11"/>
      <c r="CF167" s="11"/>
      <c r="CG167" s="11"/>
      <c r="CH167" s="11"/>
      <c r="CI167" s="11"/>
      <c r="CJ167" s="11"/>
      <c r="CK167" s="11"/>
      <c r="CL167" s="11"/>
      <c r="CM167" s="11"/>
      <c r="CN167" s="11"/>
      <c r="CO167" s="11"/>
      <c r="CP167" s="11"/>
      <c r="CQ167" s="11"/>
    </row>
    <row r="168" spans="1:95" ht="42.75" x14ac:dyDescent="0.3">
      <c r="A168" s="11"/>
      <c r="B168" s="450"/>
      <c r="C168" s="450"/>
      <c r="D168" s="450"/>
      <c r="E168" s="45" t="s">
        <v>1261</v>
      </c>
      <c r="F168" s="48" t="s">
        <v>1262</v>
      </c>
      <c r="G168" s="44">
        <v>160</v>
      </c>
      <c r="H168" s="44" t="s">
        <v>167</v>
      </c>
      <c r="I168" s="45" t="s">
        <v>1263</v>
      </c>
      <c r="J168" s="45" t="s">
        <v>1264</v>
      </c>
      <c r="K168" s="45" t="s">
        <v>43</v>
      </c>
      <c r="L168" s="43">
        <v>46203</v>
      </c>
      <c r="M168" s="42" t="s">
        <v>1220</v>
      </c>
      <c r="N168" s="42" t="s">
        <v>1220</v>
      </c>
      <c r="O168" s="42">
        <v>100</v>
      </c>
      <c r="P168" s="43">
        <v>46218</v>
      </c>
      <c r="Q168" s="41">
        <v>1</v>
      </c>
      <c r="R168" s="53"/>
      <c r="S168" s="53"/>
      <c r="T168" s="54"/>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53"/>
      <c r="AT168" s="53"/>
      <c r="AU168" s="53"/>
      <c r="AV168" s="53"/>
      <c r="AW168" s="53"/>
      <c r="AX168" s="53"/>
      <c r="AY168" s="53"/>
      <c r="AZ168" s="53"/>
      <c r="BA168" s="53"/>
      <c r="BB168" s="53"/>
      <c r="BC168" s="53"/>
      <c r="BD168" s="53"/>
      <c r="BE168" s="53"/>
      <c r="BF168" s="53"/>
      <c r="BG168" s="53"/>
      <c r="BH168" s="53"/>
      <c r="BI168" s="53"/>
      <c r="BJ168" s="53"/>
      <c r="BK168" s="53"/>
      <c r="BL168" s="53"/>
      <c r="BM168" s="53"/>
      <c r="BN168" s="53"/>
      <c r="BO168" s="53"/>
      <c r="BP168" s="53"/>
      <c r="BQ168" s="53"/>
      <c r="BR168" s="53"/>
      <c r="BS168" s="53"/>
      <c r="BT168" s="53"/>
      <c r="BU168" s="53"/>
      <c r="BV168" s="53"/>
      <c r="BW168" s="53"/>
      <c r="BX168" s="53"/>
      <c r="BY168" s="53"/>
      <c r="BZ168" s="395">
        <f t="shared" si="5"/>
        <v>1</v>
      </c>
      <c r="CA168" s="11"/>
      <c r="CB168" s="11"/>
      <c r="CC168" s="11"/>
      <c r="CD168" s="11"/>
      <c r="CE168" s="11"/>
      <c r="CF168" s="11"/>
      <c r="CG168" s="11"/>
      <c r="CH168" s="11"/>
      <c r="CI168" s="11"/>
      <c r="CJ168" s="11"/>
      <c r="CK168" s="11"/>
      <c r="CL168" s="11"/>
      <c r="CM168" s="11"/>
      <c r="CN168" s="11"/>
      <c r="CO168" s="11"/>
      <c r="CP168" s="11"/>
      <c r="CQ168" s="11"/>
    </row>
    <row r="169" spans="1:95" ht="42.75" x14ac:dyDescent="0.3">
      <c r="A169" s="11"/>
      <c r="B169" s="450"/>
      <c r="C169" s="450"/>
      <c r="D169" s="450"/>
      <c r="E169" s="45" t="s">
        <v>1265</v>
      </c>
      <c r="F169" s="48" t="s">
        <v>1266</v>
      </c>
      <c r="G169" s="44">
        <v>161</v>
      </c>
      <c r="H169" s="44" t="s">
        <v>167</v>
      </c>
      <c r="I169" s="45" t="s">
        <v>1267</v>
      </c>
      <c r="J169" s="45" t="s">
        <v>1268</v>
      </c>
      <c r="K169" s="45" t="s">
        <v>66</v>
      </c>
      <c r="L169" s="43">
        <v>46203</v>
      </c>
      <c r="M169" s="42" t="s">
        <v>1220</v>
      </c>
      <c r="N169" s="42" t="s">
        <v>1220</v>
      </c>
      <c r="O169" s="42">
        <v>100</v>
      </c>
      <c r="P169" s="43">
        <v>46218</v>
      </c>
      <c r="Q169" s="41">
        <v>0</v>
      </c>
      <c r="R169" s="53"/>
      <c r="S169" s="53"/>
      <c r="T169" s="54"/>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53"/>
      <c r="AT169" s="53"/>
      <c r="AU169" s="53"/>
      <c r="AV169" s="53"/>
      <c r="AW169" s="53"/>
      <c r="AX169" s="53"/>
      <c r="AY169" s="53"/>
      <c r="AZ169" s="53"/>
      <c r="BA169" s="53"/>
      <c r="BB169" s="53"/>
      <c r="BC169" s="53"/>
      <c r="BD169" s="53"/>
      <c r="BE169" s="53"/>
      <c r="BF169" s="53"/>
      <c r="BG169" s="53"/>
      <c r="BH169" s="53"/>
      <c r="BI169" s="53"/>
      <c r="BJ169" s="53"/>
      <c r="BK169" s="53"/>
      <c r="BL169" s="53"/>
      <c r="BM169" s="53"/>
      <c r="BN169" s="53"/>
      <c r="BO169" s="53"/>
      <c r="BP169" s="53"/>
      <c r="BQ169" s="53"/>
      <c r="BR169" s="53"/>
      <c r="BS169" s="53"/>
      <c r="BT169" s="53"/>
      <c r="BU169" s="53"/>
      <c r="BV169" s="53"/>
      <c r="BW169" s="53"/>
      <c r="BX169" s="53"/>
      <c r="BY169" s="53"/>
      <c r="BZ169" s="395">
        <f t="shared" si="5"/>
        <v>0</v>
      </c>
      <c r="CA169" s="11"/>
      <c r="CB169" s="11"/>
      <c r="CC169" s="11"/>
      <c r="CD169" s="11"/>
      <c r="CE169" s="11"/>
      <c r="CF169" s="11"/>
      <c r="CG169" s="11"/>
      <c r="CH169" s="11"/>
      <c r="CI169" s="11"/>
      <c r="CJ169" s="11"/>
      <c r="CK169" s="11"/>
      <c r="CL169" s="11"/>
      <c r="CM169" s="11"/>
      <c r="CN169" s="11"/>
      <c r="CO169" s="11"/>
      <c r="CP169" s="11"/>
      <c r="CQ169" s="11"/>
    </row>
    <row r="170" spans="1:95" ht="42.75" x14ac:dyDescent="0.3">
      <c r="A170" s="11"/>
      <c r="B170" s="450"/>
      <c r="C170" s="450"/>
      <c r="D170" s="450"/>
      <c r="E170" s="45" t="s">
        <v>1269</v>
      </c>
      <c r="F170" s="48" t="s">
        <v>1270</v>
      </c>
      <c r="G170" s="44">
        <v>162</v>
      </c>
      <c r="H170" s="44" t="s">
        <v>167</v>
      </c>
      <c r="I170" s="45" t="s">
        <v>1271</v>
      </c>
      <c r="J170" s="45" t="s">
        <v>1272</v>
      </c>
      <c r="K170" s="45" t="s">
        <v>66</v>
      </c>
      <c r="L170" s="43">
        <v>46203</v>
      </c>
      <c r="M170" s="42" t="s">
        <v>1220</v>
      </c>
      <c r="N170" s="42" t="s">
        <v>1220</v>
      </c>
      <c r="O170" s="42">
        <v>100</v>
      </c>
      <c r="P170" s="43">
        <v>46218</v>
      </c>
      <c r="Q170" s="41">
        <v>0</v>
      </c>
      <c r="R170" s="53"/>
      <c r="S170" s="53"/>
      <c r="T170" s="54"/>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53"/>
      <c r="AT170" s="53"/>
      <c r="AU170" s="53"/>
      <c r="AV170" s="53"/>
      <c r="AW170" s="53"/>
      <c r="AX170" s="53"/>
      <c r="AY170" s="53"/>
      <c r="AZ170" s="53"/>
      <c r="BA170" s="53"/>
      <c r="BB170" s="53"/>
      <c r="BC170" s="53"/>
      <c r="BD170" s="53"/>
      <c r="BE170" s="53"/>
      <c r="BF170" s="53"/>
      <c r="BG170" s="53"/>
      <c r="BH170" s="53"/>
      <c r="BI170" s="53"/>
      <c r="BJ170" s="53"/>
      <c r="BK170" s="53"/>
      <c r="BL170" s="53"/>
      <c r="BM170" s="53"/>
      <c r="BN170" s="53"/>
      <c r="BO170" s="53"/>
      <c r="BP170" s="53"/>
      <c r="BQ170" s="53"/>
      <c r="BR170" s="53"/>
      <c r="BS170" s="53"/>
      <c r="BT170" s="53"/>
      <c r="BU170" s="53"/>
      <c r="BV170" s="53"/>
      <c r="BW170" s="53"/>
      <c r="BX170" s="53"/>
      <c r="BY170" s="53"/>
      <c r="BZ170" s="395">
        <f t="shared" si="5"/>
        <v>0</v>
      </c>
      <c r="CA170" s="11"/>
      <c r="CB170" s="11"/>
      <c r="CC170" s="11"/>
      <c r="CD170" s="11"/>
      <c r="CE170" s="11"/>
      <c r="CF170" s="11"/>
      <c r="CG170" s="11"/>
      <c r="CH170" s="11"/>
      <c r="CI170" s="11"/>
      <c r="CJ170" s="11"/>
      <c r="CK170" s="11"/>
      <c r="CL170" s="11"/>
      <c r="CM170" s="11"/>
      <c r="CN170" s="11"/>
      <c r="CO170" s="11"/>
      <c r="CP170" s="11"/>
      <c r="CQ170" s="11"/>
    </row>
    <row r="171" spans="1:95" ht="57" x14ac:dyDescent="0.3">
      <c r="A171" s="11"/>
      <c r="B171" s="451"/>
      <c r="C171" s="451"/>
      <c r="D171" s="451"/>
      <c r="E171" s="45" t="s">
        <v>1273</v>
      </c>
      <c r="F171" s="48" t="s">
        <v>1274</v>
      </c>
      <c r="G171" s="44">
        <v>163</v>
      </c>
      <c r="H171" s="44" t="s">
        <v>167</v>
      </c>
      <c r="I171" s="45" t="s">
        <v>1275</v>
      </c>
      <c r="J171" s="45" t="s">
        <v>1276</v>
      </c>
      <c r="K171" s="45" t="s">
        <v>68</v>
      </c>
      <c r="L171" s="43">
        <v>46203</v>
      </c>
      <c r="M171" s="42" t="s">
        <v>1220</v>
      </c>
      <c r="N171" s="42" t="s">
        <v>1220</v>
      </c>
      <c r="O171" s="42">
        <v>100</v>
      </c>
      <c r="P171" s="43">
        <v>46218</v>
      </c>
      <c r="Q171" s="41">
        <v>1</v>
      </c>
      <c r="R171" s="53"/>
      <c r="S171" s="53"/>
      <c r="T171" s="54"/>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53"/>
      <c r="AT171" s="53"/>
      <c r="AU171" s="53"/>
      <c r="AV171" s="53"/>
      <c r="AW171" s="53"/>
      <c r="AX171" s="53"/>
      <c r="AY171" s="53"/>
      <c r="AZ171" s="53"/>
      <c r="BA171" s="53"/>
      <c r="BB171" s="53"/>
      <c r="BC171" s="53"/>
      <c r="BD171" s="53"/>
      <c r="BE171" s="53"/>
      <c r="BF171" s="53"/>
      <c r="BG171" s="53"/>
      <c r="BH171" s="53"/>
      <c r="BI171" s="53"/>
      <c r="BJ171" s="53"/>
      <c r="BK171" s="53"/>
      <c r="BL171" s="53"/>
      <c r="BM171" s="53"/>
      <c r="BN171" s="53"/>
      <c r="BO171" s="53"/>
      <c r="BP171" s="53"/>
      <c r="BQ171" s="53"/>
      <c r="BR171" s="53"/>
      <c r="BS171" s="53"/>
      <c r="BT171" s="53"/>
      <c r="BU171" s="53"/>
      <c r="BV171" s="53"/>
      <c r="BW171" s="53"/>
      <c r="BX171" s="53"/>
      <c r="BY171" s="53"/>
      <c r="BZ171" s="395">
        <f t="shared" si="5"/>
        <v>1</v>
      </c>
      <c r="CA171" s="11"/>
      <c r="CB171" s="11"/>
      <c r="CC171" s="11"/>
      <c r="CD171" s="11"/>
      <c r="CE171" s="11"/>
      <c r="CF171" s="11"/>
      <c r="CG171" s="11"/>
      <c r="CH171" s="11"/>
      <c r="CI171" s="11"/>
      <c r="CJ171" s="11"/>
      <c r="CK171" s="11"/>
      <c r="CL171" s="11"/>
      <c r="CM171" s="11"/>
      <c r="CN171" s="11"/>
      <c r="CO171" s="11"/>
      <c r="CP171" s="11"/>
      <c r="CQ171" s="11"/>
    </row>
    <row r="172" spans="1:95" ht="213.75" x14ac:dyDescent="0.3">
      <c r="A172" s="11"/>
      <c r="B172" s="449" t="s">
        <v>325</v>
      </c>
      <c r="C172" s="480">
        <v>45966</v>
      </c>
      <c r="D172" s="480">
        <v>45967</v>
      </c>
      <c r="E172" s="45" t="s">
        <v>1277</v>
      </c>
      <c r="F172" s="45" t="s">
        <v>1278</v>
      </c>
      <c r="G172" s="42">
        <v>164</v>
      </c>
      <c r="H172" s="44" t="s">
        <v>167</v>
      </c>
      <c r="I172" s="45" t="s">
        <v>1279</v>
      </c>
      <c r="J172" s="45" t="s">
        <v>1280</v>
      </c>
      <c r="K172" s="45" t="s">
        <v>63</v>
      </c>
      <c r="L172" s="43">
        <v>46142</v>
      </c>
      <c r="M172" s="42" t="s">
        <v>1220</v>
      </c>
      <c r="N172" s="42" t="s">
        <v>1220</v>
      </c>
      <c r="O172" s="42">
        <v>100</v>
      </c>
      <c r="P172" s="43">
        <v>46147</v>
      </c>
      <c r="Q172" s="41">
        <v>1</v>
      </c>
      <c r="R172" s="53"/>
      <c r="S172" s="53"/>
      <c r="T172" s="54"/>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53"/>
      <c r="AT172" s="53"/>
      <c r="AU172" s="53"/>
      <c r="AV172" s="53"/>
      <c r="AW172" s="53"/>
      <c r="AX172" s="53"/>
      <c r="AY172" s="53"/>
      <c r="AZ172" s="53"/>
      <c r="BA172" s="53"/>
      <c r="BB172" s="53"/>
      <c r="BC172" s="53"/>
      <c r="BD172" s="53"/>
      <c r="BE172" s="53"/>
      <c r="BF172" s="53"/>
      <c r="BG172" s="53"/>
      <c r="BH172" s="53"/>
      <c r="BI172" s="53"/>
      <c r="BJ172" s="53"/>
      <c r="BK172" s="53"/>
      <c r="BL172" s="53"/>
      <c r="BM172" s="53"/>
      <c r="BN172" s="53"/>
      <c r="BO172" s="53"/>
      <c r="BP172" s="53"/>
      <c r="BQ172" s="53"/>
      <c r="BR172" s="53"/>
      <c r="BS172" s="53"/>
      <c r="BT172" s="53"/>
      <c r="BU172" s="53"/>
      <c r="BV172" s="53"/>
      <c r="BW172" s="53"/>
      <c r="BX172" s="53"/>
      <c r="BY172" s="53"/>
      <c r="BZ172" s="395">
        <f t="shared" si="5"/>
        <v>1</v>
      </c>
      <c r="CA172" s="11"/>
      <c r="CB172" s="11"/>
      <c r="CC172" s="11"/>
      <c r="CD172" s="11"/>
      <c r="CE172" s="11"/>
      <c r="CF172" s="11"/>
      <c r="CG172" s="11"/>
      <c r="CH172" s="11"/>
      <c r="CI172" s="11"/>
      <c r="CJ172" s="11"/>
      <c r="CK172" s="11"/>
      <c r="CL172" s="11"/>
      <c r="CM172" s="11"/>
      <c r="CN172" s="11"/>
      <c r="CO172" s="11"/>
      <c r="CP172" s="11"/>
      <c r="CQ172" s="11"/>
    </row>
    <row r="173" spans="1:95" ht="142.5" x14ac:dyDescent="0.3">
      <c r="A173" s="11"/>
      <c r="B173" s="450"/>
      <c r="C173" s="450"/>
      <c r="D173" s="450"/>
      <c r="E173" s="45" t="s">
        <v>1281</v>
      </c>
      <c r="F173" s="45" t="s">
        <v>1282</v>
      </c>
      <c r="G173" s="42">
        <v>165</v>
      </c>
      <c r="H173" s="44" t="s">
        <v>167</v>
      </c>
      <c r="I173" s="45" t="s">
        <v>1283</v>
      </c>
      <c r="J173" s="45" t="s">
        <v>1284</v>
      </c>
      <c r="K173" s="45" t="s">
        <v>68</v>
      </c>
      <c r="L173" s="43">
        <v>46387</v>
      </c>
      <c r="M173" s="42" t="s">
        <v>1220</v>
      </c>
      <c r="N173" s="42" t="s">
        <v>1220</v>
      </c>
      <c r="O173" s="42">
        <v>100</v>
      </c>
      <c r="P173" s="43">
        <v>46147</v>
      </c>
      <c r="Q173" s="41">
        <v>1</v>
      </c>
      <c r="R173" s="53"/>
      <c r="S173" s="53"/>
      <c r="T173" s="54"/>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53"/>
      <c r="AT173" s="53"/>
      <c r="AU173" s="53"/>
      <c r="AV173" s="53"/>
      <c r="AW173" s="53"/>
      <c r="AX173" s="53"/>
      <c r="AY173" s="53"/>
      <c r="AZ173" s="53"/>
      <c r="BA173" s="53"/>
      <c r="BB173" s="53"/>
      <c r="BC173" s="53"/>
      <c r="BD173" s="53"/>
      <c r="BE173" s="53"/>
      <c r="BF173" s="53"/>
      <c r="BG173" s="53"/>
      <c r="BH173" s="53"/>
      <c r="BI173" s="53"/>
      <c r="BJ173" s="53"/>
      <c r="BK173" s="53"/>
      <c r="BL173" s="53"/>
      <c r="BM173" s="53"/>
      <c r="BN173" s="53"/>
      <c r="BO173" s="53"/>
      <c r="BP173" s="53"/>
      <c r="BQ173" s="53"/>
      <c r="BR173" s="53"/>
      <c r="BS173" s="53"/>
      <c r="BT173" s="53"/>
      <c r="BU173" s="53"/>
      <c r="BV173" s="53"/>
      <c r="BW173" s="53"/>
      <c r="BX173" s="53"/>
      <c r="BY173" s="53"/>
      <c r="BZ173" s="395">
        <f t="shared" si="5"/>
        <v>1</v>
      </c>
      <c r="CA173" s="11"/>
      <c r="CB173" s="11"/>
      <c r="CC173" s="11"/>
      <c r="CD173" s="11"/>
      <c r="CE173" s="11"/>
      <c r="CF173" s="11"/>
      <c r="CG173" s="11"/>
      <c r="CH173" s="11"/>
      <c r="CI173" s="11"/>
      <c r="CJ173" s="11"/>
      <c r="CK173" s="11"/>
      <c r="CL173" s="11"/>
      <c r="CM173" s="11"/>
      <c r="CN173" s="11"/>
      <c r="CO173" s="11"/>
      <c r="CP173" s="11"/>
      <c r="CQ173" s="11"/>
    </row>
    <row r="174" spans="1:95" ht="99.75" x14ac:dyDescent="0.3">
      <c r="A174" s="11"/>
      <c r="B174" s="450"/>
      <c r="C174" s="450"/>
      <c r="D174" s="450"/>
      <c r="E174" s="45" t="s">
        <v>1285</v>
      </c>
      <c r="F174" s="45" t="s">
        <v>1286</v>
      </c>
      <c r="G174" s="42">
        <v>166</v>
      </c>
      <c r="H174" s="44" t="s">
        <v>167</v>
      </c>
      <c r="I174" s="45" t="s">
        <v>1287</v>
      </c>
      <c r="J174" s="45" t="s">
        <v>1288</v>
      </c>
      <c r="K174" s="42" t="s">
        <v>28</v>
      </c>
      <c r="L174" s="43">
        <v>46387</v>
      </c>
      <c r="M174" s="42" t="s">
        <v>1220</v>
      </c>
      <c r="N174" s="42" t="s">
        <v>1220</v>
      </c>
      <c r="O174" s="42">
        <v>100</v>
      </c>
      <c r="P174" s="43">
        <v>46147</v>
      </c>
      <c r="Q174" s="41">
        <v>1</v>
      </c>
      <c r="R174" s="53"/>
      <c r="S174" s="53"/>
      <c r="T174" s="54"/>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53"/>
      <c r="AT174" s="53"/>
      <c r="AU174" s="53"/>
      <c r="AV174" s="53"/>
      <c r="AW174" s="53"/>
      <c r="AX174" s="53"/>
      <c r="AY174" s="53"/>
      <c r="AZ174" s="53"/>
      <c r="BA174" s="53"/>
      <c r="BB174" s="53"/>
      <c r="BC174" s="53"/>
      <c r="BD174" s="53"/>
      <c r="BE174" s="53"/>
      <c r="BF174" s="53"/>
      <c r="BG174" s="53"/>
      <c r="BH174" s="53"/>
      <c r="BI174" s="53"/>
      <c r="BJ174" s="53"/>
      <c r="BK174" s="53"/>
      <c r="BL174" s="53"/>
      <c r="BM174" s="53"/>
      <c r="BN174" s="53"/>
      <c r="BO174" s="53"/>
      <c r="BP174" s="53"/>
      <c r="BQ174" s="53"/>
      <c r="BR174" s="53"/>
      <c r="BS174" s="53"/>
      <c r="BT174" s="53"/>
      <c r="BU174" s="53"/>
      <c r="BV174" s="53"/>
      <c r="BW174" s="53"/>
      <c r="BX174" s="53"/>
      <c r="BY174" s="53"/>
      <c r="BZ174" s="395">
        <f t="shared" si="5"/>
        <v>1</v>
      </c>
      <c r="CA174" s="11"/>
      <c r="CB174" s="11"/>
      <c r="CC174" s="11"/>
      <c r="CD174" s="11"/>
      <c r="CE174" s="11"/>
      <c r="CF174" s="11"/>
      <c r="CG174" s="11"/>
      <c r="CH174" s="11"/>
      <c r="CI174" s="11"/>
      <c r="CJ174" s="11"/>
      <c r="CK174" s="11"/>
      <c r="CL174" s="11"/>
      <c r="CM174" s="11"/>
      <c r="CN174" s="11"/>
      <c r="CO174" s="11"/>
      <c r="CP174" s="11"/>
      <c r="CQ174" s="11"/>
    </row>
    <row r="175" spans="1:95" ht="299.25" x14ac:dyDescent="0.3">
      <c r="A175" s="11"/>
      <c r="B175" s="451"/>
      <c r="C175" s="451"/>
      <c r="D175" s="451"/>
      <c r="E175" s="45" t="s">
        <v>1289</v>
      </c>
      <c r="F175" s="45" t="s">
        <v>1290</v>
      </c>
      <c r="G175" s="42">
        <v>167</v>
      </c>
      <c r="H175" s="44" t="s">
        <v>167</v>
      </c>
      <c r="I175" s="45" t="s">
        <v>1291</v>
      </c>
      <c r="J175" s="45" t="s">
        <v>1292</v>
      </c>
      <c r="K175" s="45" t="s">
        <v>30</v>
      </c>
      <c r="L175" s="43">
        <v>46387</v>
      </c>
      <c r="M175" s="42" t="s">
        <v>1220</v>
      </c>
      <c r="N175" s="42" t="s">
        <v>1220</v>
      </c>
      <c r="O175" s="42">
        <v>100</v>
      </c>
      <c r="P175" s="43">
        <v>46147</v>
      </c>
      <c r="Q175" s="41">
        <v>1</v>
      </c>
      <c r="R175" s="53"/>
      <c r="S175" s="53"/>
      <c r="T175" s="54"/>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53"/>
      <c r="AT175" s="53"/>
      <c r="AU175" s="53"/>
      <c r="AV175" s="53"/>
      <c r="AW175" s="53"/>
      <c r="AX175" s="53"/>
      <c r="AY175" s="53"/>
      <c r="AZ175" s="53"/>
      <c r="BA175" s="53"/>
      <c r="BB175" s="53"/>
      <c r="BC175" s="53"/>
      <c r="BD175" s="53"/>
      <c r="BE175" s="53"/>
      <c r="BF175" s="53"/>
      <c r="BG175" s="53"/>
      <c r="BH175" s="53"/>
      <c r="BI175" s="53"/>
      <c r="BJ175" s="53"/>
      <c r="BK175" s="53"/>
      <c r="BL175" s="53"/>
      <c r="BM175" s="53"/>
      <c r="BN175" s="53"/>
      <c r="BO175" s="53"/>
      <c r="BP175" s="53"/>
      <c r="BQ175" s="53"/>
      <c r="BR175" s="53"/>
      <c r="BS175" s="53"/>
      <c r="BT175" s="53"/>
      <c r="BU175" s="53"/>
      <c r="BV175" s="53"/>
      <c r="BW175" s="53"/>
      <c r="BX175" s="53"/>
      <c r="BY175" s="53"/>
      <c r="BZ175" s="395">
        <f t="shared" si="5"/>
        <v>1</v>
      </c>
      <c r="CA175" s="11"/>
      <c r="CB175" s="11"/>
      <c r="CC175" s="11"/>
      <c r="CD175" s="11"/>
      <c r="CE175" s="11"/>
      <c r="CF175" s="11"/>
      <c r="CG175" s="11"/>
      <c r="CH175" s="11"/>
      <c r="CI175" s="11"/>
      <c r="CJ175" s="11"/>
      <c r="CK175" s="11"/>
      <c r="CL175" s="11"/>
      <c r="CM175" s="11"/>
      <c r="CN175" s="11"/>
      <c r="CO175" s="11"/>
      <c r="CP175" s="11"/>
      <c r="CQ175" s="11"/>
    </row>
    <row r="176" spans="1:95" ht="85.5" x14ac:dyDescent="0.3">
      <c r="A176" s="11"/>
      <c r="B176" s="449" t="s">
        <v>523</v>
      </c>
      <c r="C176" s="480">
        <v>45925</v>
      </c>
      <c r="D176" s="480">
        <v>45972</v>
      </c>
      <c r="E176" s="449" t="s">
        <v>1293</v>
      </c>
      <c r="F176" s="449" t="s">
        <v>1294</v>
      </c>
      <c r="G176" s="481">
        <v>168</v>
      </c>
      <c r="H176" s="44" t="s">
        <v>167</v>
      </c>
      <c r="I176" s="139" t="s">
        <v>1295</v>
      </c>
      <c r="J176" s="139" t="s">
        <v>1296</v>
      </c>
      <c r="K176" s="45" t="s">
        <v>44</v>
      </c>
      <c r="L176" s="43">
        <v>46081</v>
      </c>
      <c r="M176" s="45" t="s">
        <v>174</v>
      </c>
      <c r="N176" s="45" t="s">
        <v>174</v>
      </c>
      <c r="O176" s="47">
        <v>1</v>
      </c>
      <c r="P176" s="43">
        <v>46094</v>
      </c>
      <c r="Q176" s="41">
        <v>1</v>
      </c>
      <c r="R176" s="53"/>
      <c r="S176" s="53"/>
      <c r="T176" s="54"/>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53"/>
      <c r="AT176" s="53"/>
      <c r="AU176" s="53"/>
      <c r="AV176" s="53"/>
      <c r="AW176" s="53"/>
      <c r="AX176" s="53"/>
      <c r="AY176" s="53"/>
      <c r="AZ176" s="53"/>
      <c r="BA176" s="53"/>
      <c r="BB176" s="53"/>
      <c r="BC176" s="53"/>
      <c r="BD176" s="53"/>
      <c r="BE176" s="53"/>
      <c r="BF176" s="53"/>
      <c r="BG176" s="53"/>
      <c r="BH176" s="53"/>
      <c r="BI176" s="53"/>
      <c r="BJ176" s="53"/>
      <c r="BK176" s="53"/>
      <c r="BL176" s="53"/>
      <c r="BM176" s="53"/>
      <c r="BN176" s="53"/>
      <c r="BO176" s="53"/>
      <c r="BP176" s="53"/>
      <c r="BQ176" s="53"/>
      <c r="BR176" s="53"/>
      <c r="BS176" s="53"/>
      <c r="BT176" s="53"/>
      <c r="BU176" s="53"/>
      <c r="BV176" s="53"/>
      <c r="BW176" s="53"/>
      <c r="BX176" s="53"/>
      <c r="BY176" s="53"/>
      <c r="BZ176" s="395">
        <f t="shared" si="5"/>
        <v>1</v>
      </c>
      <c r="CA176" s="11"/>
      <c r="CB176" s="11"/>
      <c r="CC176" s="11"/>
      <c r="CD176" s="11"/>
      <c r="CE176" s="11"/>
      <c r="CF176" s="11"/>
      <c r="CG176" s="11"/>
      <c r="CH176" s="11"/>
      <c r="CI176" s="11"/>
      <c r="CJ176" s="11"/>
      <c r="CK176" s="11"/>
      <c r="CL176" s="11"/>
      <c r="CM176" s="11"/>
      <c r="CN176" s="11"/>
      <c r="CO176" s="11"/>
      <c r="CP176" s="11"/>
      <c r="CQ176" s="11"/>
    </row>
    <row r="177" spans="1:95" ht="57" x14ac:dyDescent="0.3">
      <c r="A177" s="11"/>
      <c r="B177" s="450"/>
      <c r="C177" s="450"/>
      <c r="D177" s="450"/>
      <c r="E177" s="451"/>
      <c r="F177" s="451"/>
      <c r="G177" s="451"/>
      <c r="H177" s="44" t="s">
        <v>167</v>
      </c>
      <c r="I177" s="139" t="s">
        <v>1297</v>
      </c>
      <c r="J177" s="45" t="s">
        <v>1298</v>
      </c>
      <c r="K177" s="45" t="s">
        <v>44</v>
      </c>
      <c r="L177" s="43">
        <v>46356</v>
      </c>
      <c r="M177" s="45" t="s">
        <v>174</v>
      </c>
      <c r="N177" s="45" t="s">
        <v>174</v>
      </c>
      <c r="O177" s="47">
        <v>1</v>
      </c>
      <c r="P177" s="43">
        <v>46361</v>
      </c>
      <c r="Q177" s="41">
        <v>1</v>
      </c>
      <c r="R177" s="53"/>
      <c r="S177" s="53"/>
      <c r="T177" s="54"/>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53"/>
      <c r="AT177" s="53"/>
      <c r="AU177" s="53"/>
      <c r="AV177" s="53"/>
      <c r="AW177" s="53"/>
      <c r="AX177" s="53"/>
      <c r="AY177" s="53"/>
      <c r="AZ177" s="53"/>
      <c r="BA177" s="53"/>
      <c r="BB177" s="53"/>
      <c r="BC177" s="53"/>
      <c r="BD177" s="53"/>
      <c r="BE177" s="53"/>
      <c r="BF177" s="53"/>
      <c r="BG177" s="53"/>
      <c r="BH177" s="53"/>
      <c r="BI177" s="53"/>
      <c r="BJ177" s="53"/>
      <c r="BK177" s="53"/>
      <c r="BL177" s="53"/>
      <c r="BM177" s="53"/>
      <c r="BN177" s="53"/>
      <c r="BO177" s="53"/>
      <c r="BP177" s="53"/>
      <c r="BQ177" s="53"/>
      <c r="BR177" s="53"/>
      <c r="BS177" s="53"/>
      <c r="BT177" s="53"/>
      <c r="BU177" s="53"/>
      <c r="BV177" s="53"/>
      <c r="BW177" s="53"/>
      <c r="BX177" s="53"/>
      <c r="BY177" s="53"/>
      <c r="BZ177" s="395">
        <f t="shared" si="5"/>
        <v>1</v>
      </c>
      <c r="CA177" s="11"/>
      <c r="CB177" s="11"/>
      <c r="CC177" s="11"/>
      <c r="CD177" s="11"/>
      <c r="CE177" s="11"/>
      <c r="CF177" s="11"/>
      <c r="CG177" s="11"/>
      <c r="CH177" s="11"/>
      <c r="CI177" s="11"/>
      <c r="CJ177" s="11"/>
      <c r="CK177" s="11"/>
      <c r="CL177" s="11"/>
      <c r="CM177" s="11"/>
      <c r="CN177" s="11"/>
      <c r="CO177" s="11"/>
      <c r="CP177" s="11"/>
      <c r="CQ177" s="11"/>
    </row>
    <row r="178" spans="1:95" ht="85.5" x14ac:dyDescent="0.3">
      <c r="A178" s="11"/>
      <c r="B178" s="450"/>
      <c r="C178" s="450"/>
      <c r="D178" s="450"/>
      <c r="E178" s="449" t="s">
        <v>1299</v>
      </c>
      <c r="F178" s="449" t="s">
        <v>1300</v>
      </c>
      <c r="G178" s="481">
        <v>169</v>
      </c>
      <c r="H178" s="44" t="s">
        <v>167</v>
      </c>
      <c r="I178" s="45" t="s">
        <v>1301</v>
      </c>
      <c r="J178" s="45" t="s">
        <v>1302</v>
      </c>
      <c r="K178" s="45" t="s">
        <v>28</v>
      </c>
      <c r="L178" s="43">
        <v>46203</v>
      </c>
      <c r="M178" s="45" t="s">
        <v>174</v>
      </c>
      <c r="N178" s="45" t="s">
        <v>174</v>
      </c>
      <c r="O178" s="47">
        <v>1</v>
      </c>
      <c r="P178" s="43">
        <v>46215</v>
      </c>
      <c r="Q178" s="41">
        <v>1</v>
      </c>
      <c r="R178" s="53"/>
      <c r="S178" s="53"/>
      <c r="T178" s="54"/>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53"/>
      <c r="AT178" s="53"/>
      <c r="AU178" s="53"/>
      <c r="AV178" s="53"/>
      <c r="AW178" s="53"/>
      <c r="AX178" s="53"/>
      <c r="AY178" s="53"/>
      <c r="AZ178" s="53"/>
      <c r="BA178" s="53"/>
      <c r="BB178" s="53"/>
      <c r="BC178" s="53"/>
      <c r="BD178" s="53"/>
      <c r="BE178" s="53"/>
      <c r="BF178" s="53"/>
      <c r="BG178" s="53"/>
      <c r="BH178" s="53"/>
      <c r="BI178" s="53"/>
      <c r="BJ178" s="53"/>
      <c r="BK178" s="53"/>
      <c r="BL178" s="53"/>
      <c r="BM178" s="53"/>
      <c r="BN178" s="53"/>
      <c r="BO178" s="53"/>
      <c r="BP178" s="53"/>
      <c r="BQ178" s="53"/>
      <c r="BR178" s="53"/>
      <c r="BS178" s="53"/>
      <c r="BT178" s="53"/>
      <c r="BU178" s="53"/>
      <c r="BV178" s="53"/>
      <c r="BW178" s="53"/>
      <c r="BX178" s="53"/>
      <c r="BY178" s="53"/>
      <c r="BZ178" s="395">
        <f t="shared" si="5"/>
        <v>1</v>
      </c>
      <c r="CA178" s="11"/>
      <c r="CB178" s="11"/>
      <c r="CC178" s="11"/>
      <c r="CD178" s="11"/>
      <c r="CE178" s="11"/>
      <c r="CF178" s="11"/>
      <c r="CG178" s="11"/>
      <c r="CH178" s="11"/>
      <c r="CI178" s="11"/>
      <c r="CJ178" s="11"/>
      <c r="CK178" s="11"/>
      <c r="CL178" s="11"/>
      <c r="CM178" s="11"/>
      <c r="CN178" s="11"/>
      <c r="CO178" s="11"/>
      <c r="CP178" s="11"/>
      <c r="CQ178" s="11"/>
    </row>
    <row r="179" spans="1:95" ht="42.75" x14ac:dyDescent="0.3">
      <c r="A179" s="11"/>
      <c r="B179" s="450"/>
      <c r="C179" s="450"/>
      <c r="D179" s="450"/>
      <c r="E179" s="451"/>
      <c r="F179" s="451"/>
      <c r="G179" s="451"/>
      <c r="H179" s="44" t="s">
        <v>167</v>
      </c>
      <c r="I179" s="45" t="s">
        <v>1303</v>
      </c>
      <c r="J179" s="45" t="s">
        <v>1304</v>
      </c>
      <c r="K179" s="45" t="s">
        <v>18</v>
      </c>
      <c r="L179" s="43">
        <v>46111</v>
      </c>
      <c r="M179" s="45" t="s">
        <v>174</v>
      </c>
      <c r="N179" s="45" t="s">
        <v>174</v>
      </c>
      <c r="O179" s="47">
        <v>1</v>
      </c>
      <c r="P179" s="43">
        <v>46117</v>
      </c>
      <c r="Q179" s="41">
        <v>1</v>
      </c>
      <c r="R179" s="53"/>
      <c r="S179" s="53"/>
      <c r="T179" s="54"/>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53"/>
      <c r="AT179" s="53"/>
      <c r="AU179" s="53"/>
      <c r="AV179" s="53"/>
      <c r="AW179" s="53"/>
      <c r="AX179" s="53"/>
      <c r="AY179" s="53"/>
      <c r="AZ179" s="53"/>
      <c r="BA179" s="53"/>
      <c r="BB179" s="53"/>
      <c r="BC179" s="53"/>
      <c r="BD179" s="53"/>
      <c r="BE179" s="53"/>
      <c r="BF179" s="53"/>
      <c r="BG179" s="53"/>
      <c r="BH179" s="53"/>
      <c r="BI179" s="53"/>
      <c r="BJ179" s="53"/>
      <c r="BK179" s="53"/>
      <c r="BL179" s="53"/>
      <c r="BM179" s="53"/>
      <c r="BN179" s="53"/>
      <c r="BO179" s="53"/>
      <c r="BP179" s="53"/>
      <c r="BQ179" s="53"/>
      <c r="BR179" s="53"/>
      <c r="BS179" s="53"/>
      <c r="BT179" s="53"/>
      <c r="BU179" s="53"/>
      <c r="BV179" s="53"/>
      <c r="BW179" s="53"/>
      <c r="BX179" s="53"/>
      <c r="BY179" s="53"/>
      <c r="BZ179" s="395">
        <f t="shared" si="5"/>
        <v>1</v>
      </c>
      <c r="CA179" s="11"/>
      <c r="CB179" s="11"/>
      <c r="CC179" s="11"/>
      <c r="CD179" s="11"/>
      <c r="CE179" s="11"/>
      <c r="CF179" s="11"/>
      <c r="CG179" s="11"/>
      <c r="CH179" s="11"/>
      <c r="CI179" s="11"/>
      <c r="CJ179" s="11"/>
      <c r="CK179" s="11"/>
      <c r="CL179" s="11"/>
      <c r="CM179" s="11"/>
      <c r="CN179" s="11"/>
      <c r="CO179" s="11"/>
      <c r="CP179" s="11"/>
      <c r="CQ179" s="11"/>
    </row>
    <row r="180" spans="1:95" ht="28.5" x14ac:dyDescent="0.3">
      <c r="A180" s="11"/>
      <c r="B180" s="450"/>
      <c r="C180" s="450"/>
      <c r="D180" s="450"/>
      <c r="E180" s="449" t="s">
        <v>532</v>
      </c>
      <c r="F180" s="449" t="s">
        <v>1305</v>
      </c>
      <c r="G180" s="481">
        <v>170</v>
      </c>
      <c r="H180" s="44" t="s">
        <v>167</v>
      </c>
      <c r="I180" s="45" t="s">
        <v>1306</v>
      </c>
      <c r="J180" s="45" t="s">
        <v>1307</v>
      </c>
      <c r="K180" s="45" t="s">
        <v>44</v>
      </c>
      <c r="L180" s="43">
        <v>46203</v>
      </c>
      <c r="M180" s="45" t="s">
        <v>174</v>
      </c>
      <c r="N180" s="45" t="s">
        <v>174</v>
      </c>
      <c r="O180" s="47">
        <v>1</v>
      </c>
      <c r="P180" s="43">
        <v>46218</v>
      </c>
      <c r="Q180" s="41">
        <v>1</v>
      </c>
      <c r="R180" s="53"/>
      <c r="S180" s="53"/>
      <c r="T180" s="54"/>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53"/>
      <c r="AT180" s="53"/>
      <c r="AU180" s="53"/>
      <c r="AV180" s="53"/>
      <c r="AW180" s="53"/>
      <c r="AX180" s="53"/>
      <c r="AY180" s="53"/>
      <c r="AZ180" s="53"/>
      <c r="BA180" s="53"/>
      <c r="BB180" s="53"/>
      <c r="BC180" s="53"/>
      <c r="BD180" s="53"/>
      <c r="BE180" s="53"/>
      <c r="BF180" s="53"/>
      <c r="BG180" s="53"/>
      <c r="BH180" s="53"/>
      <c r="BI180" s="53"/>
      <c r="BJ180" s="53"/>
      <c r="BK180" s="53"/>
      <c r="BL180" s="53"/>
      <c r="BM180" s="53"/>
      <c r="BN180" s="53"/>
      <c r="BO180" s="53"/>
      <c r="BP180" s="53"/>
      <c r="BQ180" s="53"/>
      <c r="BR180" s="53"/>
      <c r="BS180" s="53"/>
      <c r="BT180" s="53"/>
      <c r="BU180" s="53"/>
      <c r="BV180" s="53"/>
      <c r="BW180" s="53"/>
      <c r="BX180" s="53"/>
      <c r="BY180" s="53"/>
      <c r="BZ180" s="395">
        <f t="shared" si="5"/>
        <v>1</v>
      </c>
      <c r="CA180" s="11"/>
      <c r="CB180" s="11"/>
      <c r="CC180" s="11"/>
      <c r="CD180" s="11"/>
      <c r="CE180" s="11"/>
      <c r="CF180" s="11"/>
      <c r="CG180" s="11"/>
      <c r="CH180" s="11"/>
      <c r="CI180" s="11"/>
      <c r="CJ180" s="11"/>
      <c r="CK180" s="11"/>
      <c r="CL180" s="11"/>
      <c r="CM180" s="11"/>
      <c r="CN180" s="11"/>
      <c r="CO180" s="11"/>
      <c r="CP180" s="11"/>
      <c r="CQ180" s="11"/>
    </row>
    <row r="181" spans="1:95" ht="28.5" x14ac:dyDescent="0.3">
      <c r="A181" s="11"/>
      <c r="B181" s="450"/>
      <c r="C181" s="450"/>
      <c r="D181" s="450"/>
      <c r="E181" s="450"/>
      <c r="F181" s="450"/>
      <c r="G181" s="450"/>
      <c r="H181" s="44" t="s">
        <v>167</v>
      </c>
      <c r="I181" s="45" t="s">
        <v>1308</v>
      </c>
      <c r="J181" s="45" t="s">
        <v>1309</v>
      </c>
      <c r="K181" s="45" t="s">
        <v>28</v>
      </c>
      <c r="L181" s="43">
        <v>46356</v>
      </c>
      <c r="M181" s="45" t="s">
        <v>174</v>
      </c>
      <c r="N181" s="45" t="s">
        <v>174</v>
      </c>
      <c r="O181" s="47">
        <v>1</v>
      </c>
      <c r="P181" s="43">
        <v>46361</v>
      </c>
      <c r="Q181" s="41">
        <v>1</v>
      </c>
      <c r="R181" s="53"/>
      <c r="S181" s="53"/>
      <c r="T181" s="54"/>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53"/>
      <c r="AT181" s="53"/>
      <c r="AU181" s="53"/>
      <c r="AV181" s="53"/>
      <c r="AW181" s="53"/>
      <c r="AX181" s="53"/>
      <c r="AY181" s="53"/>
      <c r="AZ181" s="53"/>
      <c r="BA181" s="53"/>
      <c r="BB181" s="53"/>
      <c r="BC181" s="53"/>
      <c r="BD181" s="53"/>
      <c r="BE181" s="53"/>
      <c r="BF181" s="53"/>
      <c r="BG181" s="53"/>
      <c r="BH181" s="53"/>
      <c r="BI181" s="53"/>
      <c r="BJ181" s="53"/>
      <c r="BK181" s="53"/>
      <c r="BL181" s="53"/>
      <c r="BM181" s="53"/>
      <c r="BN181" s="53"/>
      <c r="BO181" s="53"/>
      <c r="BP181" s="53"/>
      <c r="BQ181" s="53"/>
      <c r="BR181" s="53"/>
      <c r="BS181" s="53"/>
      <c r="BT181" s="53"/>
      <c r="BU181" s="53"/>
      <c r="BV181" s="53"/>
      <c r="BW181" s="53"/>
      <c r="BX181" s="53"/>
      <c r="BY181" s="53"/>
      <c r="BZ181" s="395">
        <f t="shared" si="5"/>
        <v>1</v>
      </c>
      <c r="CA181" s="11"/>
      <c r="CB181" s="11"/>
      <c r="CC181" s="11"/>
      <c r="CD181" s="11"/>
      <c r="CE181" s="11"/>
      <c r="CF181" s="11"/>
      <c r="CG181" s="11"/>
      <c r="CH181" s="11"/>
      <c r="CI181" s="11"/>
      <c r="CJ181" s="11"/>
      <c r="CK181" s="11"/>
      <c r="CL181" s="11"/>
      <c r="CM181" s="11"/>
      <c r="CN181" s="11"/>
      <c r="CO181" s="11"/>
      <c r="CP181" s="11"/>
      <c r="CQ181" s="11"/>
    </row>
    <row r="182" spans="1:95" ht="28.5" x14ac:dyDescent="0.3">
      <c r="A182" s="11"/>
      <c r="B182" s="450"/>
      <c r="C182" s="450"/>
      <c r="D182" s="450"/>
      <c r="E182" s="451"/>
      <c r="F182" s="451"/>
      <c r="G182" s="451"/>
      <c r="H182" s="44" t="s">
        <v>167</v>
      </c>
      <c r="I182" s="45" t="s">
        <v>1310</v>
      </c>
      <c r="J182" s="45" t="s">
        <v>1311</v>
      </c>
      <c r="K182" s="45" t="s">
        <v>44</v>
      </c>
      <c r="L182" s="43">
        <v>46112</v>
      </c>
      <c r="M182" s="45" t="s">
        <v>174</v>
      </c>
      <c r="N182" s="45" t="s">
        <v>174</v>
      </c>
      <c r="O182" s="47">
        <v>1</v>
      </c>
      <c r="P182" s="43">
        <v>46117</v>
      </c>
      <c r="Q182" s="41">
        <v>1</v>
      </c>
      <c r="R182" s="53"/>
      <c r="S182" s="53"/>
      <c r="T182" s="54"/>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53"/>
      <c r="AT182" s="53"/>
      <c r="AU182" s="53"/>
      <c r="AV182" s="53"/>
      <c r="AW182" s="53"/>
      <c r="AX182" s="53"/>
      <c r="AY182" s="53"/>
      <c r="AZ182" s="53"/>
      <c r="BA182" s="53"/>
      <c r="BB182" s="53"/>
      <c r="BC182" s="53"/>
      <c r="BD182" s="53"/>
      <c r="BE182" s="53"/>
      <c r="BF182" s="53"/>
      <c r="BG182" s="53"/>
      <c r="BH182" s="53"/>
      <c r="BI182" s="53"/>
      <c r="BJ182" s="53"/>
      <c r="BK182" s="53"/>
      <c r="BL182" s="53"/>
      <c r="BM182" s="53"/>
      <c r="BN182" s="53"/>
      <c r="BO182" s="53"/>
      <c r="BP182" s="53"/>
      <c r="BQ182" s="53"/>
      <c r="BR182" s="53"/>
      <c r="BS182" s="53"/>
      <c r="BT182" s="53"/>
      <c r="BU182" s="53"/>
      <c r="BV182" s="53"/>
      <c r="BW182" s="53"/>
      <c r="BX182" s="53"/>
      <c r="BY182" s="53"/>
      <c r="BZ182" s="395">
        <f t="shared" si="5"/>
        <v>1</v>
      </c>
      <c r="CA182" s="11"/>
      <c r="CB182" s="11"/>
      <c r="CC182" s="11"/>
      <c r="CD182" s="11"/>
      <c r="CE182" s="11"/>
      <c r="CF182" s="11"/>
      <c r="CG182" s="11"/>
      <c r="CH182" s="11"/>
      <c r="CI182" s="11"/>
      <c r="CJ182" s="11"/>
      <c r="CK182" s="11"/>
      <c r="CL182" s="11"/>
      <c r="CM182" s="11"/>
      <c r="CN182" s="11"/>
      <c r="CO182" s="11"/>
      <c r="CP182" s="11"/>
      <c r="CQ182" s="11"/>
    </row>
    <row r="183" spans="1:95" ht="42.75" x14ac:dyDescent="0.3">
      <c r="A183" s="11"/>
      <c r="B183" s="450"/>
      <c r="C183" s="450"/>
      <c r="D183" s="450"/>
      <c r="E183" s="449" t="s">
        <v>1312</v>
      </c>
      <c r="F183" s="449" t="s">
        <v>539</v>
      </c>
      <c r="G183" s="481">
        <v>171</v>
      </c>
      <c r="H183" s="44" t="s">
        <v>167</v>
      </c>
      <c r="I183" s="45" t="s">
        <v>1313</v>
      </c>
      <c r="J183" s="45" t="s">
        <v>1314</v>
      </c>
      <c r="K183" s="45" t="s">
        <v>44</v>
      </c>
      <c r="L183" s="43">
        <v>46142</v>
      </c>
      <c r="M183" s="45" t="s">
        <v>174</v>
      </c>
      <c r="N183" s="45" t="s">
        <v>174</v>
      </c>
      <c r="O183" s="47">
        <v>1</v>
      </c>
      <c r="P183" s="43" t="s">
        <v>1315</v>
      </c>
      <c r="Q183" s="41">
        <v>1</v>
      </c>
      <c r="R183" s="53"/>
      <c r="S183" s="53"/>
      <c r="T183" s="54"/>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53"/>
      <c r="AT183" s="53"/>
      <c r="AU183" s="53"/>
      <c r="AV183" s="53"/>
      <c r="AW183" s="53"/>
      <c r="AX183" s="53"/>
      <c r="AY183" s="53"/>
      <c r="AZ183" s="53"/>
      <c r="BA183" s="53"/>
      <c r="BB183" s="53"/>
      <c r="BC183" s="53"/>
      <c r="BD183" s="53"/>
      <c r="BE183" s="53"/>
      <c r="BF183" s="53"/>
      <c r="BG183" s="53"/>
      <c r="BH183" s="53"/>
      <c r="BI183" s="53"/>
      <c r="BJ183" s="53"/>
      <c r="BK183" s="53"/>
      <c r="BL183" s="53"/>
      <c r="BM183" s="53"/>
      <c r="BN183" s="53"/>
      <c r="BO183" s="53"/>
      <c r="BP183" s="53"/>
      <c r="BQ183" s="53"/>
      <c r="BR183" s="53"/>
      <c r="BS183" s="53"/>
      <c r="BT183" s="53"/>
      <c r="BU183" s="53"/>
      <c r="BV183" s="53"/>
      <c r="BW183" s="53"/>
      <c r="BX183" s="53"/>
      <c r="BY183" s="53"/>
      <c r="BZ183" s="395">
        <f t="shared" si="5"/>
        <v>1</v>
      </c>
      <c r="CA183" s="11"/>
      <c r="CB183" s="11"/>
      <c r="CC183" s="11"/>
      <c r="CD183" s="11"/>
      <c r="CE183" s="11"/>
      <c r="CF183" s="11"/>
      <c r="CG183" s="11"/>
      <c r="CH183" s="11"/>
      <c r="CI183" s="11"/>
      <c r="CJ183" s="11"/>
      <c r="CK183" s="11"/>
      <c r="CL183" s="11"/>
      <c r="CM183" s="11"/>
      <c r="CN183" s="11"/>
      <c r="CO183" s="11"/>
      <c r="CP183" s="11"/>
      <c r="CQ183" s="11"/>
    </row>
    <row r="184" spans="1:95" ht="57" x14ac:dyDescent="0.3">
      <c r="A184" s="11"/>
      <c r="B184" s="450"/>
      <c r="C184" s="450"/>
      <c r="D184" s="450"/>
      <c r="E184" s="451"/>
      <c r="F184" s="451"/>
      <c r="G184" s="451"/>
      <c r="H184" s="44" t="s">
        <v>167</v>
      </c>
      <c r="I184" s="45" t="s">
        <v>1316</v>
      </c>
      <c r="J184" s="45" t="s">
        <v>1317</v>
      </c>
      <c r="K184" s="45" t="s">
        <v>18</v>
      </c>
      <c r="L184" s="43">
        <v>46142</v>
      </c>
      <c r="M184" s="45" t="s">
        <v>174</v>
      </c>
      <c r="N184" s="45" t="s">
        <v>174</v>
      </c>
      <c r="O184" s="47">
        <v>1</v>
      </c>
      <c r="P184" s="43" t="s">
        <v>1315</v>
      </c>
      <c r="Q184" s="41">
        <v>1</v>
      </c>
      <c r="R184" s="53"/>
      <c r="S184" s="53"/>
      <c r="T184" s="54"/>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53"/>
      <c r="AT184" s="53"/>
      <c r="AU184" s="53"/>
      <c r="AV184" s="53"/>
      <c r="AW184" s="53"/>
      <c r="AX184" s="53"/>
      <c r="AY184" s="53"/>
      <c r="AZ184" s="53"/>
      <c r="BA184" s="53"/>
      <c r="BB184" s="53"/>
      <c r="BC184" s="53"/>
      <c r="BD184" s="53"/>
      <c r="BE184" s="53"/>
      <c r="BF184" s="53"/>
      <c r="BG184" s="53"/>
      <c r="BH184" s="53"/>
      <c r="BI184" s="53"/>
      <c r="BJ184" s="53"/>
      <c r="BK184" s="53"/>
      <c r="BL184" s="53"/>
      <c r="BM184" s="53"/>
      <c r="BN184" s="53"/>
      <c r="BO184" s="53"/>
      <c r="BP184" s="53"/>
      <c r="BQ184" s="53"/>
      <c r="BR184" s="53"/>
      <c r="BS184" s="53"/>
      <c r="BT184" s="53"/>
      <c r="BU184" s="53"/>
      <c r="BV184" s="53"/>
      <c r="BW184" s="53"/>
      <c r="BX184" s="53"/>
      <c r="BY184" s="53"/>
      <c r="BZ184" s="395">
        <f t="shared" si="5"/>
        <v>1</v>
      </c>
      <c r="CA184" s="11"/>
      <c r="CB184" s="11"/>
      <c r="CC184" s="11"/>
      <c r="CD184" s="11"/>
      <c r="CE184" s="11"/>
      <c r="CF184" s="11"/>
      <c r="CG184" s="11"/>
      <c r="CH184" s="11"/>
      <c r="CI184" s="11"/>
      <c r="CJ184" s="11"/>
      <c r="CK184" s="11"/>
      <c r="CL184" s="11"/>
      <c r="CM184" s="11"/>
      <c r="CN184" s="11"/>
      <c r="CO184" s="11"/>
      <c r="CP184" s="11"/>
      <c r="CQ184" s="11"/>
    </row>
    <row r="185" spans="1:95" ht="85.5" x14ac:dyDescent="0.3">
      <c r="A185" s="11"/>
      <c r="B185" s="451"/>
      <c r="C185" s="451"/>
      <c r="D185" s="451"/>
      <c r="E185" s="45" t="s">
        <v>1318</v>
      </c>
      <c r="F185" s="45" t="s">
        <v>1319</v>
      </c>
      <c r="G185" s="42">
        <v>172</v>
      </c>
      <c r="H185" s="44" t="s">
        <v>167</v>
      </c>
      <c r="I185" s="45" t="s">
        <v>1320</v>
      </c>
      <c r="J185" s="45" t="s">
        <v>1321</v>
      </c>
      <c r="K185" s="45" t="s">
        <v>30</v>
      </c>
      <c r="L185" s="43">
        <v>46142</v>
      </c>
      <c r="M185" s="42" t="s">
        <v>174</v>
      </c>
      <c r="N185" s="42" t="s">
        <v>174</v>
      </c>
      <c r="O185" s="42" t="s">
        <v>174</v>
      </c>
      <c r="P185" s="43" t="s">
        <v>1315</v>
      </c>
      <c r="Q185" s="41">
        <v>1</v>
      </c>
      <c r="R185" s="53"/>
      <c r="S185" s="53"/>
      <c r="T185" s="54"/>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53"/>
      <c r="AT185" s="53"/>
      <c r="AU185" s="53"/>
      <c r="AV185" s="53"/>
      <c r="AW185" s="53"/>
      <c r="AX185" s="53"/>
      <c r="AY185" s="53"/>
      <c r="AZ185" s="53"/>
      <c r="BA185" s="53"/>
      <c r="BB185" s="53"/>
      <c r="BC185" s="53"/>
      <c r="BD185" s="53"/>
      <c r="BE185" s="53"/>
      <c r="BF185" s="53"/>
      <c r="BG185" s="53"/>
      <c r="BH185" s="53"/>
      <c r="BI185" s="53"/>
      <c r="BJ185" s="53"/>
      <c r="BK185" s="53"/>
      <c r="BL185" s="53"/>
      <c r="BM185" s="53"/>
      <c r="BN185" s="53"/>
      <c r="BO185" s="53"/>
      <c r="BP185" s="53"/>
      <c r="BQ185" s="53"/>
      <c r="BR185" s="53"/>
      <c r="BS185" s="53"/>
      <c r="BT185" s="53"/>
      <c r="BU185" s="53"/>
      <c r="BV185" s="53"/>
      <c r="BW185" s="53"/>
      <c r="BX185" s="53"/>
      <c r="BY185" s="53"/>
      <c r="BZ185" s="395">
        <f t="shared" si="5"/>
        <v>1</v>
      </c>
      <c r="CA185" s="11"/>
      <c r="CB185" s="11"/>
      <c r="CC185" s="11"/>
      <c r="CD185" s="11"/>
      <c r="CE185" s="11"/>
      <c r="CF185" s="11"/>
      <c r="CG185" s="11"/>
      <c r="CH185" s="11"/>
      <c r="CI185" s="11"/>
      <c r="CJ185" s="11"/>
      <c r="CK185" s="11"/>
      <c r="CL185" s="11"/>
      <c r="CM185" s="11"/>
      <c r="CN185" s="11"/>
      <c r="CO185" s="11"/>
      <c r="CP185" s="11"/>
      <c r="CQ185" s="11"/>
    </row>
    <row r="186" spans="1:95" ht="60.75" customHeight="1" x14ac:dyDescent="0.3">
      <c r="A186" s="11"/>
      <c r="B186" s="482" t="s">
        <v>335</v>
      </c>
      <c r="C186" s="483">
        <v>45926</v>
      </c>
      <c r="D186" s="483">
        <v>45927</v>
      </c>
      <c r="E186" s="45" t="s">
        <v>1323</v>
      </c>
      <c r="F186" s="45" t="s">
        <v>1324</v>
      </c>
      <c r="G186" s="45">
        <v>173</v>
      </c>
      <c r="H186" s="44" t="s">
        <v>236</v>
      </c>
      <c r="I186" s="44" t="s">
        <v>1325</v>
      </c>
      <c r="J186" s="44" t="s">
        <v>1326</v>
      </c>
      <c r="K186" s="44" t="s">
        <v>68</v>
      </c>
      <c r="L186" s="43">
        <v>45986</v>
      </c>
      <c r="M186" s="42" t="s">
        <v>174</v>
      </c>
      <c r="N186" s="42" t="s">
        <v>174</v>
      </c>
      <c r="O186" s="42">
        <v>100</v>
      </c>
      <c r="P186" s="43">
        <v>46053</v>
      </c>
      <c r="Q186" s="41">
        <v>1</v>
      </c>
      <c r="R186" s="425"/>
      <c r="S186" s="45"/>
      <c r="T186" s="54"/>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53"/>
      <c r="AT186" s="53"/>
      <c r="AU186" s="53"/>
      <c r="AV186" s="53"/>
      <c r="AW186" s="53"/>
      <c r="AX186" s="53"/>
      <c r="AY186" s="53"/>
      <c r="AZ186" s="53"/>
      <c r="BA186" s="53"/>
      <c r="BB186" s="53"/>
      <c r="BC186" s="53"/>
      <c r="BD186" s="53"/>
      <c r="BE186" s="53"/>
      <c r="BF186" s="53"/>
      <c r="BG186" s="53"/>
      <c r="BH186" s="53"/>
      <c r="BI186" s="53"/>
      <c r="BJ186" s="53"/>
      <c r="BK186" s="53"/>
      <c r="BL186" s="53"/>
      <c r="BM186" s="53"/>
      <c r="BN186" s="53"/>
      <c r="BO186" s="53"/>
      <c r="BP186" s="53"/>
      <c r="BQ186" s="53"/>
      <c r="BR186" s="53"/>
      <c r="BS186" s="53"/>
      <c r="BT186" s="53"/>
      <c r="BU186" s="53"/>
      <c r="BV186" s="53"/>
      <c r="BW186" s="53"/>
      <c r="BX186" s="53"/>
      <c r="BY186" s="53"/>
      <c r="BZ186" s="395">
        <f t="shared" si="5"/>
        <v>1</v>
      </c>
      <c r="CA186" s="11"/>
      <c r="CB186" s="11"/>
      <c r="CC186" s="11"/>
      <c r="CD186" s="11"/>
      <c r="CE186" s="11"/>
      <c r="CF186" s="11"/>
      <c r="CG186" s="11"/>
      <c r="CH186" s="11"/>
      <c r="CI186" s="11"/>
      <c r="CJ186" s="11"/>
      <c r="CK186" s="11"/>
      <c r="CL186" s="11"/>
      <c r="CM186" s="11"/>
      <c r="CN186" s="11"/>
      <c r="CO186" s="11"/>
      <c r="CP186" s="11"/>
      <c r="CQ186" s="11"/>
    </row>
    <row r="187" spans="1:95" ht="54.75" customHeight="1" x14ac:dyDescent="0.3">
      <c r="A187" s="11"/>
      <c r="B187" s="450"/>
      <c r="C187" s="450"/>
      <c r="D187" s="450"/>
      <c r="E187" s="45" t="s">
        <v>1327</v>
      </c>
      <c r="F187" s="45" t="s">
        <v>1328</v>
      </c>
      <c r="G187" s="45">
        <v>174</v>
      </c>
      <c r="H187" s="44" t="s">
        <v>167</v>
      </c>
      <c r="I187" s="44" t="s">
        <v>1329</v>
      </c>
      <c r="J187" s="44" t="s">
        <v>1330</v>
      </c>
      <c r="K187" s="44" t="s">
        <v>48</v>
      </c>
      <c r="L187" s="43">
        <v>45986</v>
      </c>
      <c r="M187" s="42" t="s">
        <v>174</v>
      </c>
      <c r="N187" s="42" t="s">
        <v>174</v>
      </c>
      <c r="O187" s="42">
        <v>100</v>
      </c>
      <c r="P187" s="43">
        <v>46053</v>
      </c>
      <c r="Q187" s="41">
        <v>1</v>
      </c>
      <c r="R187" s="425"/>
      <c r="S187" s="53"/>
      <c r="T187" s="54"/>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53"/>
      <c r="AT187" s="53"/>
      <c r="AU187" s="53"/>
      <c r="AV187" s="53"/>
      <c r="AW187" s="53"/>
      <c r="AX187" s="53"/>
      <c r="AY187" s="53"/>
      <c r="AZ187" s="53"/>
      <c r="BA187" s="53"/>
      <c r="BB187" s="53"/>
      <c r="BC187" s="53"/>
      <c r="BD187" s="53"/>
      <c r="BE187" s="53"/>
      <c r="BF187" s="53"/>
      <c r="BG187" s="53"/>
      <c r="BH187" s="53"/>
      <c r="BI187" s="53"/>
      <c r="BJ187" s="53"/>
      <c r="BK187" s="53"/>
      <c r="BL187" s="53"/>
      <c r="BM187" s="53"/>
      <c r="BN187" s="53"/>
      <c r="BO187" s="53"/>
      <c r="BP187" s="53"/>
      <c r="BQ187" s="53"/>
      <c r="BR187" s="53"/>
      <c r="BS187" s="53"/>
      <c r="BT187" s="53"/>
      <c r="BU187" s="53"/>
      <c r="BV187" s="53"/>
      <c r="BW187" s="53"/>
      <c r="BX187" s="53"/>
      <c r="BY187" s="53"/>
      <c r="BZ187" s="11"/>
      <c r="CA187" s="11"/>
      <c r="CB187" s="11"/>
      <c r="CC187" s="11"/>
      <c r="CD187" s="11"/>
      <c r="CE187" s="11"/>
      <c r="CF187" s="11"/>
      <c r="CG187" s="11"/>
      <c r="CH187" s="11"/>
      <c r="CI187" s="11"/>
      <c r="CJ187" s="11"/>
      <c r="CK187" s="11"/>
      <c r="CL187" s="11"/>
      <c r="CM187" s="11"/>
      <c r="CN187" s="11"/>
      <c r="CO187" s="11"/>
      <c r="CP187" s="11"/>
      <c r="CQ187" s="11"/>
    </row>
    <row r="188" spans="1:95" ht="76.5" customHeight="1" x14ac:dyDescent="0.3">
      <c r="A188" s="11"/>
      <c r="B188" s="450"/>
      <c r="C188" s="450"/>
      <c r="D188" s="450"/>
      <c r="E188" s="45" t="s">
        <v>1331</v>
      </c>
      <c r="F188" s="45" t="s">
        <v>1332</v>
      </c>
      <c r="G188" s="45">
        <v>175</v>
      </c>
      <c r="H188" s="44" t="s">
        <v>167</v>
      </c>
      <c r="I188" s="44" t="s">
        <v>1333</v>
      </c>
      <c r="J188" s="44" t="s">
        <v>1334</v>
      </c>
      <c r="K188" s="44" t="s">
        <v>68</v>
      </c>
      <c r="L188" s="43">
        <v>45986</v>
      </c>
      <c r="M188" s="42" t="s">
        <v>174</v>
      </c>
      <c r="N188" s="42" t="s">
        <v>174</v>
      </c>
      <c r="O188" s="42">
        <v>100</v>
      </c>
      <c r="P188" s="43">
        <v>46053</v>
      </c>
      <c r="Q188" s="41">
        <v>1</v>
      </c>
      <c r="R188" s="53"/>
      <c r="S188" s="53"/>
      <c r="T188" s="54"/>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53"/>
      <c r="AT188" s="53"/>
      <c r="AU188" s="53"/>
      <c r="AV188" s="53"/>
      <c r="AW188" s="53"/>
      <c r="AX188" s="53"/>
      <c r="AY188" s="53"/>
      <c r="AZ188" s="53"/>
      <c r="BA188" s="53"/>
      <c r="BB188" s="53"/>
      <c r="BC188" s="53"/>
      <c r="BD188" s="53"/>
      <c r="BE188" s="53"/>
      <c r="BF188" s="53"/>
      <c r="BG188" s="53"/>
      <c r="BH188" s="53"/>
      <c r="BI188" s="53"/>
      <c r="BJ188" s="53"/>
      <c r="BK188" s="53"/>
      <c r="BL188" s="53"/>
      <c r="BM188" s="53"/>
      <c r="BN188" s="53"/>
      <c r="BO188" s="53"/>
      <c r="BP188" s="53"/>
      <c r="BQ188" s="53"/>
      <c r="BR188" s="53"/>
      <c r="BS188" s="53"/>
      <c r="BT188" s="53"/>
      <c r="BU188" s="53"/>
      <c r="BV188" s="53"/>
      <c r="BW188" s="53"/>
      <c r="BX188" s="53"/>
      <c r="BY188" s="53"/>
      <c r="BZ188" s="11"/>
      <c r="CA188" s="11"/>
      <c r="CB188" s="11"/>
      <c r="CC188" s="11"/>
      <c r="CD188" s="11"/>
      <c r="CE188" s="11"/>
      <c r="CF188" s="11"/>
      <c r="CG188" s="11"/>
      <c r="CH188" s="11"/>
      <c r="CI188" s="11"/>
      <c r="CJ188" s="11"/>
      <c r="CK188" s="11"/>
      <c r="CL188" s="11"/>
      <c r="CM188" s="11"/>
      <c r="CN188" s="11"/>
      <c r="CO188" s="11"/>
      <c r="CP188" s="11"/>
      <c r="CQ188" s="11"/>
    </row>
    <row r="189" spans="1:95" ht="70.5" customHeight="1" x14ac:dyDescent="0.3">
      <c r="A189" s="11"/>
      <c r="B189" s="450"/>
      <c r="C189" s="450"/>
      <c r="D189" s="450"/>
      <c r="E189" s="45" t="s">
        <v>1335</v>
      </c>
      <c r="F189" s="45" t="s">
        <v>1336</v>
      </c>
      <c r="G189" s="45">
        <v>176</v>
      </c>
      <c r="H189" s="44" t="s">
        <v>167</v>
      </c>
      <c r="I189" s="44" t="s">
        <v>1337</v>
      </c>
      <c r="J189" s="44" t="s">
        <v>1338</v>
      </c>
      <c r="K189" s="44" t="s">
        <v>68</v>
      </c>
      <c r="L189" s="43">
        <v>46203</v>
      </c>
      <c r="M189" s="42" t="s">
        <v>174</v>
      </c>
      <c r="N189" s="42" t="s">
        <v>174</v>
      </c>
      <c r="O189" s="42">
        <v>100</v>
      </c>
      <c r="P189" s="43">
        <v>46218</v>
      </c>
      <c r="Q189" s="41">
        <v>0</v>
      </c>
      <c r="R189" s="53"/>
      <c r="S189" s="53"/>
      <c r="T189" s="54"/>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53"/>
      <c r="AT189" s="53"/>
      <c r="AU189" s="53"/>
      <c r="AV189" s="53"/>
      <c r="AW189" s="53"/>
      <c r="AX189" s="53"/>
      <c r="AY189" s="53"/>
      <c r="AZ189" s="53"/>
      <c r="BA189" s="53"/>
      <c r="BB189" s="53"/>
      <c r="BC189" s="53"/>
      <c r="BD189" s="53"/>
      <c r="BE189" s="53"/>
      <c r="BF189" s="53"/>
      <c r="BG189" s="53"/>
      <c r="BH189" s="53"/>
      <c r="BI189" s="53"/>
      <c r="BJ189" s="53"/>
      <c r="BK189" s="53"/>
      <c r="BL189" s="53"/>
      <c r="BM189" s="53"/>
      <c r="BN189" s="53"/>
      <c r="BO189" s="53"/>
      <c r="BP189" s="53"/>
      <c r="BQ189" s="53"/>
      <c r="BR189" s="53"/>
      <c r="BS189" s="53"/>
      <c r="BT189" s="53"/>
      <c r="BU189" s="53"/>
      <c r="BV189" s="53"/>
      <c r="BW189" s="53"/>
      <c r="BX189" s="53"/>
      <c r="BY189" s="53"/>
      <c r="BZ189" s="11"/>
      <c r="CA189" s="11"/>
      <c r="CB189" s="11"/>
      <c r="CC189" s="11"/>
      <c r="CD189" s="11"/>
      <c r="CE189" s="11"/>
      <c r="CF189" s="11"/>
      <c r="CG189" s="11"/>
      <c r="CH189" s="11"/>
      <c r="CI189" s="11"/>
      <c r="CJ189" s="11"/>
      <c r="CK189" s="11"/>
      <c r="CL189" s="11"/>
      <c r="CM189" s="11"/>
      <c r="CN189" s="11"/>
      <c r="CO189" s="11"/>
      <c r="CP189" s="11"/>
      <c r="CQ189" s="11"/>
    </row>
    <row r="190" spans="1:95" ht="54.75" customHeight="1" x14ac:dyDescent="0.3">
      <c r="A190" s="11"/>
      <c r="B190" s="451"/>
      <c r="C190" s="451"/>
      <c r="D190" s="451"/>
      <c r="E190" s="45" t="s">
        <v>1339</v>
      </c>
      <c r="F190" s="45" t="s">
        <v>1340</v>
      </c>
      <c r="G190" s="45">
        <v>177</v>
      </c>
      <c r="H190" s="44" t="s">
        <v>167</v>
      </c>
      <c r="I190" s="45" t="s">
        <v>1341</v>
      </c>
      <c r="J190" s="45" t="s">
        <v>1342</v>
      </c>
      <c r="K190" s="44" t="s">
        <v>68</v>
      </c>
      <c r="L190" s="43">
        <v>45986</v>
      </c>
      <c r="M190" s="42" t="s">
        <v>174</v>
      </c>
      <c r="N190" s="42" t="s">
        <v>174</v>
      </c>
      <c r="O190" s="42">
        <v>100</v>
      </c>
      <c r="P190" s="43">
        <v>46053</v>
      </c>
      <c r="Q190" s="41">
        <v>1</v>
      </c>
      <c r="R190" s="53"/>
      <c r="S190" s="53"/>
      <c r="T190" s="54"/>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53"/>
      <c r="AT190" s="53"/>
      <c r="AU190" s="53"/>
      <c r="AV190" s="53"/>
      <c r="AW190" s="53"/>
      <c r="AX190" s="53"/>
      <c r="AY190" s="53"/>
      <c r="AZ190" s="53"/>
      <c r="BA190" s="53"/>
      <c r="BB190" s="53"/>
      <c r="BC190" s="53"/>
      <c r="BD190" s="53"/>
      <c r="BE190" s="53"/>
      <c r="BF190" s="53"/>
      <c r="BG190" s="53"/>
      <c r="BH190" s="53"/>
      <c r="BI190" s="53"/>
      <c r="BJ190" s="53"/>
      <c r="BK190" s="53"/>
      <c r="BL190" s="53"/>
      <c r="BM190" s="53"/>
      <c r="BN190" s="53"/>
      <c r="BO190" s="53"/>
      <c r="BP190" s="53"/>
      <c r="BQ190" s="53"/>
      <c r="BR190" s="53"/>
      <c r="BS190" s="53"/>
      <c r="BT190" s="53"/>
      <c r="BU190" s="53"/>
      <c r="BV190" s="53"/>
      <c r="BW190" s="53"/>
      <c r="BX190" s="53"/>
      <c r="BY190" s="53"/>
      <c r="BZ190" s="11"/>
      <c r="CA190" s="11"/>
      <c r="CB190" s="11"/>
      <c r="CC190" s="11"/>
      <c r="CD190" s="11"/>
      <c r="CE190" s="11"/>
      <c r="CF190" s="11"/>
      <c r="CG190" s="11"/>
      <c r="CH190" s="11"/>
      <c r="CI190" s="11"/>
      <c r="CJ190" s="11"/>
      <c r="CK190" s="11"/>
      <c r="CL190" s="11"/>
      <c r="CM190" s="11"/>
      <c r="CN190" s="11"/>
      <c r="CO190" s="11"/>
      <c r="CP190" s="11"/>
      <c r="CQ190" s="11"/>
    </row>
    <row r="191" spans="1:95" ht="142.5" x14ac:dyDescent="0.3">
      <c r="A191" s="11"/>
      <c r="B191" s="452" t="s">
        <v>1343</v>
      </c>
      <c r="C191" s="480">
        <v>45959</v>
      </c>
      <c r="D191" s="480">
        <v>45965</v>
      </c>
      <c r="E191" s="45" t="s">
        <v>1233</v>
      </c>
      <c r="F191" s="44" t="s">
        <v>1234</v>
      </c>
      <c r="G191" s="45">
        <v>184</v>
      </c>
      <c r="H191" s="44" t="s">
        <v>167</v>
      </c>
      <c r="I191" s="45" t="s">
        <v>1235</v>
      </c>
      <c r="J191" s="45" t="s">
        <v>1236</v>
      </c>
      <c r="K191" s="45" t="s">
        <v>49</v>
      </c>
      <c r="L191" s="43">
        <v>46053</v>
      </c>
      <c r="M191" s="42" t="s">
        <v>174</v>
      </c>
      <c r="N191" s="42" t="s">
        <v>174</v>
      </c>
      <c r="O191" s="42">
        <v>100</v>
      </c>
      <c r="P191" s="43">
        <v>46068</v>
      </c>
      <c r="Q191" s="41">
        <v>1</v>
      </c>
      <c r="R191" s="53"/>
      <c r="S191" s="53"/>
      <c r="T191" s="54"/>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53"/>
      <c r="AT191" s="53"/>
      <c r="AU191" s="53"/>
      <c r="AV191" s="53"/>
      <c r="AW191" s="53"/>
      <c r="AX191" s="53"/>
      <c r="AY191" s="53"/>
      <c r="AZ191" s="53"/>
      <c r="BA191" s="53"/>
      <c r="BB191" s="53"/>
      <c r="BC191" s="53"/>
      <c r="BD191" s="53"/>
      <c r="BE191" s="53"/>
      <c r="BF191" s="53"/>
      <c r="BG191" s="53"/>
      <c r="BH191" s="53"/>
      <c r="BI191" s="53"/>
      <c r="BJ191" s="53"/>
      <c r="BK191" s="53"/>
      <c r="BL191" s="53"/>
      <c r="BM191" s="53"/>
      <c r="BN191" s="53"/>
      <c r="BO191" s="53"/>
      <c r="BP191" s="53"/>
      <c r="BQ191" s="53"/>
      <c r="BR191" s="53"/>
      <c r="BS191" s="53"/>
      <c r="BT191" s="53"/>
      <c r="BU191" s="53"/>
      <c r="BV191" s="53"/>
      <c r="BW191" s="53"/>
      <c r="BX191" s="53"/>
      <c r="BY191" s="53"/>
      <c r="BZ191" s="11"/>
      <c r="CA191" s="11"/>
      <c r="CB191" s="11"/>
      <c r="CC191" s="11"/>
      <c r="CD191" s="11"/>
      <c r="CE191" s="11"/>
      <c r="CF191" s="11"/>
      <c r="CG191" s="11"/>
      <c r="CH191" s="11"/>
      <c r="CI191" s="11"/>
      <c r="CJ191" s="11"/>
      <c r="CK191" s="11"/>
      <c r="CL191" s="11"/>
      <c r="CM191" s="11"/>
      <c r="CN191" s="11"/>
      <c r="CO191" s="11"/>
      <c r="CP191" s="11"/>
      <c r="CQ191" s="11"/>
    </row>
    <row r="192" spans="1:95" ht="57" x14ac:dyDescent="0.3">
      <c r="A192" s="11"/>
      <c r="B192" s="451"/>
      <c r="C192" s="451"/>
      <c r="D192" s="451"/>
      <c r="E192" s="45" t="s">
        <v>1237</v>
      </c>
      <c r="F192" s="44" t="s">
        <v>1238</v>
      </c>
      <c r="G192" s="45">
        <v>185</v>
      </c>
      <c r="H192" s="44" t="s">
        <v>167</v>
      </c>
      <c r="I192" s="45" t="s">
        <v>1239</v>
      </c>
      <c r="J192" s="45" t="s">
        <v>1240</v>
      </c>
      <c r="K192" s="45" t="s">
        <v>48</v>
      </c>
      <c r="L192" s="43">
        <v>46053</v>
      </c>
      <c r="M192" s="42" t="s">
        <v>174</v>
      </c>
      <c r="N192" s="42" t="s">
        <v>174</v>
      </c>
      <c r="O192" s="42">
        <v>100</v>
      </c>
      <c r="P192" s="43">
        <v>46068</v>
      </c>
      <c r="Q192" s="41">
        <v>1</v>
      </c>
      <c r="R192" s="53"/>
      <c r="S192" s="53"/>
      <c r="T192" s="54"/>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c r="AS192" s="53"/>
      <c r="AT192" s="53"/>
      <c r="AU192" s="53"/>
      <c r="AV192" s="53"/>
      <c r="AW192" s="53"/>
      <c r="AX192" s="53"/>
      <c r="AY192" s="53"/>
      <c r="AZ192" s="53"/>
      <c r="BA192" s="53"/>
      <c r="BB192" s="53"/>
      <c r="BC192" s="53"/>
      <c r="BD192" s="53"/>
      <c r="BE192" s="53"/>
      <c r="BF192" s="53"/>
      <c r="BG192" s="53"/>
      <c r="BH192" s="53"/>
      <c r="BI192" s="53"/>
      <c r="BJ192" s="53"/>
      <c r="BK192" s="53"/>
      <c r="BL192" s="53"/>
      <c r="BM192" s="53"/>
      <c r="BN192" s="53"/>
      <c r="BO192" s="53"/>
      <c r="BP192" s="53"/>
      <c r="BQ192" s="53"/>
      <c r="BR192" s="53"/>
      <c r="BS192" s="53"/>
      <c r="BT192" s="53"/>
      <c r="BU192" s="53"/>
      <c r="BV192" s="53"/>
      <c r="BW192" s="53"/>
      <c r="BX192" s="53"/>
      <c r="BY192" s="53"/>
      <c r="BZ192" s="11"/>
      <c r="CA192" s="11"/>
      <c r="CB192" s="11"/>
      <c r="CC192" s="11"/>
      <c r="CD192" s="11"/>
      <c r="CE192" s="11"/>
      <c r="CF192" s="11"/>
      <c r="CG192" s="11"/>
      <c r="CH192" s="11"/>
      <c r="CI192" s="11"/>
      <c r="CJ192" s="11"/>
      <c r="CK192" s="11"/>
      <c r="CL192" s="11"/>
      <c r="CM192" s="11"/>
      <c r="CN192" s="11"/>
      <c r="CO192" s="11"/>
      <c r="CP192" s="11"/>
      <c r="CQ192" s="11"/>
    </row>
    <row r="193" spans="1:95" ht="42.75" x14ac:dyDescent="0.3">
      <c r="A193" s="11"/>
      <c r="B193" s="452" t="s">
        <v>1344</v>
      </c>
      <c r="C193" s="480">
        <v>45959</v>
      </c>
      <c r="D193" s="480">
        <v>45965</v>
      </c>
      <c r="E193" s="45" t="s">
        <v>1241</v>
      </c>
      <c r="F193" s="48" t="s">
        <v>1242</v>
      </c>
      <c r="G193" s="45">
        <v>186</v>
      </c>
      <c r="H193" s="44" t="s">
        <v>167</v>
      </c>
      <c r="I193" s="45" t="s">
        <v>1243</v>
      </c>
      <c r="J193" s="45" t="s">
        <v>1244</v>
      </c>
      <c r="K193" s="45" t="s">
        <v>49</v>
      </c>
      <c r="L193" s="43">
        <v>46053</v>
      </c>
      <c r="M193" s="42" t="s">
        <v>174</v>
      </c>
      <c r="N193" s="42" t="s">
        <v>174</v>
      </c>
      <c r="O193" s="42">
        <v>100</v>
      </c>
      <c r="P193" s="43">
        <v>46068</v>
      </c>
      <c r="Q193" s="41">
        <v>1</v>
      </c>
      <c r="R193" s="53"/>
      <c r="S193" s="53"/>
      <c r="T193" s="54"/>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c r="AS193" s="53"/>
      <c r="AT193" s="53"/>
      <c r="AU193" s="53"/>
      <c r="AV193" s="53"/>
      <c r="AW193" s="53"/>
      <c r="AX193" s="53"/>
      <c r="AY193" s="53"/>
      <c r="AZ193" s="53"/>
      <c r="BA193" s="53"/>
      <c r="BB193" s="53"/>
      <c r="BC193" s="53"/>
      <c r="BD193" s="53"/>
      <c r="BE193" s="53"/>
      <c r="BF193" s="53"/>
      <c r="BG193" s="53"/>
      <c r="BH193" s="53"/>
      <c r="BI193" s="53"/>
      <c r="BJ193" s="53"/>
      <c r="BK193" s="53"/>
      <c r="BL193" s="53"/>
      <c r="BM193" s="53"/>
      <c r="BN193" s="53"/>
      <c r="BO193" s="53"/>
      <c r="BP193" s="53"/>
      <c r="BQ193" s="53"/>
      <c r="BR193" s="53"/>
      <c r="BS193" s="53"/>
      <c r="BT193" s="53"/>
      <c r="BU193" s="53"/>
      <c r="BV193" s="53"/>
      <c r="BW193" s="53"/>
      <c r="BX193" s="53"/>
      <c r="BY193" s="53"/>
      <c r="BZ193" s="11"/>
      <c r="CA193" s="11"/>
      <c r="CB193" s="11"/>
      <c r="CC193" s="11"/>
      <c r="CD193" s="11"/>
      <c r="CE193" s="11"/>
      <c r="CF193" s="11"/>
      <c r="CG193" s="11"/>
      <c r="CH193" s="11"/>
      <c r="CI193" s="11"/>
      <c r="CJ193" s="11"/>
      <c r="CK193" s="11"/>
      <c r="CL193" s="11"/>
      <c r="CM193" s="11"/>
      <c r="CN193" s="11"/>
      <c r="CO193" s="11"/>
      <c r="CP193" s="11"/>
      <c r="CQ193" s="11"/>
    </row>
    <row r="194" spans="1:95" ht="42.75" x14ac:dyDescent="0.3">
      <c r="A194" s="11"/>
      <c r="B194" s="450"/>
      <c r="C194" s="450"/>
      <c r="D194" s="450"/>
      <c r="E194" s="45" t="s">
        <v>1245</v>
      </c>
      <c r="F194" s="48" t="s">
        <v>1246</v>
      </c>
      <c r="G194" s="45">
        <v>187</v>
      </c>
      <c r="H194" s="44" t="s">
        <v>167</v>
      </c>
      <c r="I194" s="45" t="s">
        <v>1247</v>
      </c>
      <c r="J194" s="45" t="s">
        <v>1248</v>
      </c>
      <c r="K194" s="45" t="s">
        <v>48</v>
      </c>
      <c r="L194" s="43">
        <v>46053</v>
      </c>
      <c r="M194" s="42" t="s">
        <v>174</v>
      </c>
      <c r="N194" s="42" t="s">
        <v>174</v>
      </c>
      <c r="O194" s="42">
        <v>100</v>
      </c>
      <c r="P194" s="43">
        <v>46068</v>
      </c>
      <c r="Q194" s="41">
        <v>1</v>
      </c>
      <c r="R194" s="53"/>
      <c r="S194" s="53"/>
      <c r="T194" s="54"/>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c r="AS194" s="53"/>
      <c r="AT194" s="53"/>
      <c r="AU194" s="53"/>
      <c r="AV194" s="53"/>
      <c r="AW194" s="53"/>
      <c r="AX194" s="53"/>
      <c r="AY194" s="53"/>
      <c r="AZ194" s="53"/>
      <c r="BA194" s="53"/>
      <c r="BB194" s="53"/>
      <c r="BC194" s="53"/>
      <c r="BD194" s="53"/>
      <c r="BE194" s="53"/>
      <c r="BF194" s="53"/>
      <c r="BG194" s="53"/>
      <c r="BH194" s="53"/>
      <c r="BI194" s="53"/>
      <c r="BJ194" s="53"/>
      <c r="BK194" s="53"/>
      <c r="BL194" s="53"/>
      <c r="BM194" s="53"/>
      <c r="BN194" s="53"/>
      <c r="BO194" s="53"/>
      <c r="BP194" s="53"/>
      <c r="BQ194" s="53"/>
      <c r="BR194" s="53"/>
      <c r="BS194" s="53"/>
      <c r="BT194" s="53"/>
      <c r="BU194" s="53"/>
      <c r="BV194" s="53"/>
      <c r="BW194" s="53"/>
      <c r="BX194" s="53"/>
      <c r="BY194" s="53"/>
      <c r="BZ194" s="11"/>
      <c r="CA194" s="11"/>
      <c r="CB194" s="11"/>
      <c r="CC194" s="11"/>
      <c r="CD194" s="11"/>
      <c r="CE194" s="11"/>
      <c r="CF194" s="11"/>
      <c r="CG194" s="11"/>
      <c r="CH194" s="11"/>
      <c r="CI194" s="11"/>
      <c r="CJ194" s="11"/>
      <c r="CK194" s="11"/>
      <c r="CL194" s="11"/>
      <c r="CM194" s="11"/>
      <c r="CN194" s="11"/>
      <c r="CO194" s="11"/>
      <c r="CP194" s="11"/>
      <c r="CQ194" s="11"/>
    </row>
    <row r="195" spans="1:95" ht="42.75" x14ac:dyDescent="0.3">
      <c r="A195" s="11"/>
      <c r="B195" s="450"/>
      <c r="C195" s="450"/>
      <c r="D195" s="450"/>
      <c r="E195" s="45" t="s">
        <v>1249</v>
      </c>
      <c r="F195" s="48" t="s">
        <v>1250</v>
      </c>
      <c r="G195" s="45">
        <v>188</v>
      </c>
      <c r="H195" s="44" t="s">
        <v>167</v>
      </c>
      <c r="I195" s="45" t="s">
        <v>1251</v>
      </c>
      <c r="J195" s="45" t="s">
        <v>1252</v>
      </c>
      <c r="K195" s="45" t="s">
        <v>49</v>
      </c>
      <c r="L195" s="43">
        <v>46053</v>
      </c>
      <c r="M195" s="42" t="s">
        <v>174</v>
      </c>
      <c r="N195" s="42" t="s">
        <v>174</v>
      </c>
      <c r="O195" s="42">
        <v>100</v>
      </c>
      <c r="P195" s="43">
        <v>46068</v>
      </c>
      <c r="Q195" s="41">
        <v>1</v>
      </c>
      <c r="R195" s="53"/>
      <c r="S195" s="53"/>
      <c r="T195" s="54"/>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c r="AS195" s="53"/>
      <c r="AT195" s="53"/>
      <c r="AU195" s="53"/>
      <c r="AV195" s="53"/>
      <c r="AW195" s="53"/>
      <c r="AX195" s="53"/>
      <c r="AY195" s="53"/>
      <c r="AZ195" s="53"/>
      <c r="BA195" s="53"/>
      <c r="BB195" s="53"/>
      <c r="BC195" s="53"/>
      <c r="BD195" s="53"/>
      <c r="BE195" s="53"/>
      <c r="BF195" s="53"/>
      <c r="BG195" s="53"/>
      <c r="BH195" s="53"/>
      <c r="BI195" s="53"/>
      <c r="BJ195" s="53"/>
      <c r="BK195" s="53"/>
      <c r="BL195" s="53"/>
      <c r="BM195" s="53"/>
      <c r="BN195" s="53"/>
      <c r="BO195" s="53"/>
      <c r="BP195" s="53"/>
      <c r="BQ195" s="53"/>
      <c r="BR195" s="53"/>
      <c r="BS195" s="53"/>
      <c r="BT195" s="53"/>
      <c r="BU195" s="53"/>
      <c r="BV195" s="53"/>
      <c r="BW195" s="53"/>
      <c r="BX195" s="53"/>
      <c r="BY195" s="53"/>
      <c r="BZ195" s="11"/>
      <c r="CA195" s="11"/>
      <c r="CB195" s="11"/>
      <c r="CC195" s="11"/>
      <c r="CD195" s="11"/>
      <c r="CE195" s="11"/>
      <c r="CF195" s="11"/>
      <c r="CG195" s="11"/>
      <c r="CH195" s="11"/>
      <c r="CI195" s="11"/>
      <c r="CJ195" s="11"/>
      <c r="CK195" s="11"/>
      <c r="CL195" s="11"/>
      <c r="CM195" s="11"/>
      <c r="CN195" s="11"/>
      <c r="CO195" s="11"/>
      <c r="CP195" s="11"/>
      <c r="CQ195" s="11"/>
    </row>
    <row r="196" spans="1:95" ht="28.5" x14ac:dyDescent="0.3">
      <c r="A196" s="11"/>
      <c r="B196" s="450"/>
      <c r="C196" s="450"/>
      <c r="D196" s="450"/>
      <c r="E196" s="45" t="s">
        <v>1253</v>
      </c>
      <c r="F196" s="48" t="s">
        <v>1254</v>
      </c>
      <c r="G196" s="45">
        <v>189</v>
      </c>
      <c r="H196" s="44" t="s">
        <v>322</v>
      </c>
      <c r="I196" s="45" t="s">
        <v>1255</v>
      </c>
      <c r="J196" s="45" t="s">
        <v>1256</v>
      </c>
      <c r="K196" s="45" t="s">
        <v>49</v>
      </c>
      <c r="L196" s="43">
        <v>46053</v>
      </c>
      <c r="M196" s="42" t="s">
        <v>174</v>
      </c>
      <c r="N196" s="42" t="s">
        <v>174</v>
      </c>
      <c r="O196" s="42">
        <v>100</v>
      </c>
      <c r="P196" s="43">
        <v>46068</v>
      </c>
      <c r="Q196" s="41">
        <v>1</v>
      </c>
      <c r="R196" s="53"/>
      <c r="S196" s="53"/>
      <c r="T196" s="54"/>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c r="AS196" s="53"/>
      <c r="AT196" s="53"/>
      <c r="AU196" s="53"/>
      <c r="AV196" s="53"/>
      <c r="AW196" s="53"/>
      <c r="AX196" s="53"/>
      <c r="AY196" s="53"/>
      <c r="AZ196" s="53"/>
      <c r="BA196" s="53"/>
      <c r="BB196" s="53"/>
      <c r="BC196" s="53"/>
      <c r="BD196" s="53"/>
      <c r="BE196" s="53"/>
      <c r="BF196" s="53"/>
      <c r="BG196" s="53"/>
      <c r="BH196" s="53"/>
      <c r="BI196" s="53"/>
      <c r="BJ196" s="53"/>
      <c r="BK196" s="53"/>
      <c r="BL196" s="53"/>
      <c r="BM196" s="53"/>
      <c r="BN196" s="53"/>
      <c r="BO196" s="53"/>
      <c r="BP196" s="53"/>
      <c r="BQ196" s="53"/>
      <c r="BR196" s="53"/>
      <c r="BS196" s="53"/>
      <c r="BT196" s="53"/>
      <c r="BU196" s="53"/>
      <c r="BV196" s="53"/>
      <c r="BW196" s="53"/>
      <c r="BX196" s="53"/>
      <c r="BY196" s="53"/>
      <c r="BZ196" s="11"/>
      <c r="CA196" s="11"/>
      <c r="CB196" s="11"/>
      <c r="CC196" s="11"/>
      <c r="CD196" s="11"/>
      <c r="CE196" s="11"/>
      <c r="CF196" s="11"/>
      <c r="CG196" s="11"/>
      <c r="CH196" s="11"/>
      <c r="CI196" s="11"/>
      <c r="CJ196" s="11"/>
      <c r="CK196" s="11"/>
      <c r="CL196" s="11"/>
      <c r="CM196" s="11"/>
      <c r="CN196" s="11"/>
      <c r="CO196" s="11"/>
      <c r="CP196" s="11"/>
      <c r="CQ196" s="11"/>
    </row>
    <row r="197" spans="1:95" ht="42.75" x14ac:dyDescent="0.3">
      <c r="A197" s="11"/>
      <c r="B197" s="450"/>
      <c r="C197" s="450"/>
      <c r="D197" s="450"/>
      <c r="E197" s="45" t="s">
        <v>1257</v>
      </c>
      <c r="F197" s="48" t="s">
        <v>1258</v>
      </c>
      <c r="G197" s="45">
        <v>190</v>
      </c>
      <c r="H197" s="44" t="s">
        <v>167</v>
      </c>
      <c r="I197" s="45" t="s">
        <v>1259</v>
      </c>
      <c r="J197" s="45" t="s">
        <v>1260</v>
      </c>
      <c r="K197" s="45" t="s">
        <v>48</v>
      </c>
      <c r="L197" s="43">
        <v>46053</v>
      </c>
      <c r="M197" s="42" t="s">
        <v>174</v>
      </c>
      <c r="N197" s="42" t="s">
        <v>174</v>
      </c>
      <c r="O197" s="42">
        <v>100</v>
      </c>
      <c r="P197" s="43">
        <v>46068</v>
      </c>
      <c r="Q197" s="41">
        <v>1</v>
      </c>
      <c r="R197" s="53"/>
      <c r="S197" s="53"/>
      <c r="T197" s="54"/>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c r="AS197" s="53"/>
      <c r="AT197" s="53"/>
      <c r="AU197" s="53"/>
      <c r="AV197" s="53"/>
      <c r="AW197" s="53"/>
      <c r="AX197" s="53"/>
      <c r="AY197" s="53"/>
      <c r="AZ197" s="53"/>
      <c r="BA197" s="53"/>
      <c r="BB197" s="53"/>
      <c r="BC197" s="53"/>
      <c r="BD197" s="53"/>
      <c r="BE197" s="53"/>
      <c r="BF197" s="53"/>
      <c r="BG197" s="53"/>
      <c r="BH197" s="53"/>
      <c r="BI197" s="53"/>
      <c r="BJ197" s="53"/>
      <c r="BK197" s="53"/>
      <c r="BL197" s="53"/>
      <c r="BM197" s="53"/>
      <c r="BN197" s="53"/>
      <c r="BO197" s="53"/>
      <c r="BP197" s="53"/>
      <c r="BQ197" s="53"/>
      <c r="BR197" s="53"/>
      <c r="BS197" s="53"/>
      <c r="BT197" s="53"/>
      <c r="BU197" s="53"/>
      <c r="BV197" s="53"/>
      <c r="BW197" s="53"/>
      <c r="BX197" s="53"/>
      <c r="BY197" s="53"/>
      <c r="BZ197" s="11"/>
      <c r="CA197" s="11"/>
      <c r="CB197" s="11"/>
      <c r="CC197" s="11"/>
      <c r="CD197" s="11"/>
      <c r="CE197" s="11"/>
      <c r="CF197" s="11"/>
      <c r="CG197" s="11"/>
      <c r="CH197" s="11"/>
      <c r="CI197" s="11"/>
      <c r="CJ197" s="11"/>
      <c r="CK197" s="11"/>
      <c r="CL197" s="11"/>
      <c r="CM197" s="11"/>
      <c r="CN197" s="11"/>
      <c r="CO197" s="11"/>
      <c r="CP197" s="11"/>
      <c r="CQ197" s="11"/>
    </row>
    <row r="198" spans="1:95" ht="42.75" x14ac:dyDescent="0.3">
      <c r="A198" s="11"/>
      <c r="B198" s="451"/>
      <c r="C198" s="451"/>
      <c r="D198" s="451"/>
      <c r="E198" s="45" t="s">
        <v>1261</v>
      </c>
      <c r="F198" s="48" t="s">
        <v>1262</v>
      </c>
      <c r="G198" s="45">
        <v>191</v>
      </c>
      <c r="H198" s="44" t="s">
        <v>167</v>
      </c>
      <c r="I198" s="45" t="s">
        <v>1263</v>
      </c>
      <c r="J198" s="45" t="s">
        <v>1264</v>
      </c>
      <c r="K198" s="45" t="s">
        <v>43</v>
      </c>
      <c r="L198" s="43">
        <v>46053</v>
      </c>
      <c r="M198" s="42" t="s">
        <v>174</v>
      </c>
      <c r="N198" s="42" t="s">
        <v>174</v>
      </c>
      <c r="O198" s="42">
        <v>100</v>
      </c>
      <c r="P198" s="43">
        <v>46068</v>
      </c>
      <c r="Q198" s="41">
        <v>1</v>
      </c>
      <c r="R198" s="53"/>
      <c r="S198" s="53"/>
      <c r="T198" s="54"/>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c r="AS198" s="53"/>
      <c r="AT198" s="53"/>
      <c r="AU198" s="53"/>
      <c r="AV198" s="53"/>
      <c r="AW198" s="53"/>
      <c r="AX198" s="53"/>
      <c r="AY198" s="53"/>
      <c r="AZ198" s="53"/>
      <c r="BA198" s="53"/>
      <c r="BB198" s="53"/>
      <c r="BC198" s="53"/>
      <c r="BD198" s="53"/>
      <c r="BE198" s="53"/>
      <c r="BF198" s="53"/>
      <c r="BG198" s="53"/>
      <c r="BH198" s="53"/>
      <c r="BI198" s="53"/>
      <c r="BJ198" s="53"/>
      <c r="BK198" s="53"/>
      <c r="BL198" s="53"/>
      <c r="BM198" s="53"/>
      <c r="BN198" s="53"/>
      <c r="BO198" s="53"/>
      <c r="BP198" s="53"/>
      <c r="BQ198" s="53"/>
      <c r="BR198" s="53"/>
      <c r="BS198" s="53"/>
      <c r="BT198" s="53"/>
      <c r="BU198" s="53"/>
      <c r="BV198" s="53"/>
      <c r="BW198" s="53"/>
      <c r="BX198" s="53"/>
      <c r="BY198" s="53"/>
      <c r="BZ198" s="11"/>
      <c r="CA198" s="11"/>
      <c r="CB198" s="11"/>
      <c r="CC198" s="11"/>
      <c r="CD198" s="11"/>
      <c r="CE198" s="11"/>
      <c r="CF198" s="11"/>
      <c r="CG198" s="11"/>
      <c r="CH198" s="11"/>
      <c r="CI198" s="11"/>
      <c r="CJ198" s="11"/>
      <c r="CK198" s="11"/>
      <c r="CL198" s="11"/>
      <c r="CM198" s="11"/>
      <c r="CN198" s="11"/>
      <c r="CO198" s="11"/>
      <c r="CP198" s="11"/>
      <c r="CQ198" s="11"/>
    </row>
    <row r="199" spans="1:95" ht="42.75" x14ac:dyDescent="0.3">
      <c r="A199" s="11"/>
      <c r="B199" s="452" t="s">
        <v>1345</v>
      </c>
      <c r="C199" s="480">
        <v>45959</v>
      </c>
      <c r="D199" s="480">
        <v>45965</v>
      </c>
      <c r="E199" s="45" t="s">
        <v>1265</v>
      </c>
      <c r="F199" s="48" t="s">
        <v>1266</v>
      </c>
      <c r="G199" s="45">
        <v>192</v>
      </c>
      <c r="H199" s="44" t="s">
        <v>167</v>
      </c>
      <c r="I199" s="45" t="s">
        <v>1267</v>
      </c>
      <c r="J199" s="45" t="s">
        <v>1268</v>
      </c>
      <c r="K199" s="45" t="s">
        <v>66</v>
      </c>
      <c r="L199" s="43">
        <v>46053</v>
      </c>
      <c r="M199" s="42" t="s">
        <v>174</v>
      </c>
      <c r="N199" s="42" t="s">
        <v>174</v>
      </c>
      <c r="O199" s="42">
        <v>100</v>
      </c>
      <c r="P199" s="43">
        <v>46068</v>
      </c>
      <c r="Q199" s="41">
        <v>1</v>
      </c>
      <c r="R199" s="53"/>
      <c r="S199" s="53"/>
      <c r="T199" s="54"/>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53"/>
      <c r="AS199" s="53"/>
      <c r="AT199" s="53"/>
      <c r="AU199" s="53"/>
      <c r="AV199" s="53"/>
      <c r="AW199" s="53"/>
      <c r="AX199" s="53"/>
      <c r="AY199" s="53"/>
      <c r="AZ199" s="53"/>
      <c r="BA199" s="53"/>
      <c r="BB199" s="53"/>
      <c r="BC199" s="53"/>
      <c r="BD199" s="53"/>
      <c r="BE199" s="53"/>
      <c r="BF199" s="53"/>
      <c r="BG199" s="53"/>
      <c r="BH199" s="53"/>
      <c r="BI199" s="53"/>
      <c r="BJ199" s="53"/>
      <c r="BK199" s="53"/>
      <c r="BL199" s="53"/>
      <c r="BM199" s="53"/>
      <c r="BN199" s="53"/>
      <c r="BO199" s="53"/>
      <c r="BP199" s="53"/>
      <c r="BQ199" s="53"/>
      <c r="BR199" s="53"/>
      <c r="BS199" s="53"/>
      <c r="BT199" s="53"/>
      <c r="BU199" s="53"/>
      <c r="BV199" s="53"/>
      <c r="BW199" s="53"/>
      <c r="BX199" s="53"/>
      <c r="BY199" s="53"/>
      <c r="BZ199" s="11"/>
      <c r="CA199" s="11"/>
      <c r="CB199" s="11"/>
      <c r="CC199" s="11"/>
      <c r="CD199" s="11"/>
      <c r="CE199" s="11"/>
      <c r="CF199" s="11"/>
      <c r="CG199" s="11"/>
      <c r="CH199" s="11"/>
      <c r="CI199" s="11"/>
      <c r="CJ199" s="11"/>
      <c r="CK199" s="11"/>
      <c r="CL199" s="11"/>
      <c r="CM199" s="11"/>
      <c r="CN199" s="11"/>
      <c r="CO199" s="11"/>
      <c r="CP199" s="11"/>
      <c r="CQ199" s="11"/>
    </row>
    <row r="200" spans="1:95" ht="42.75" x14ac:dyDescent="0.3">
      <c r="A200" s="11"/>
      <c r="B200" s="451"/>
      <c r="C200" s="451"/>
      <c r="D200" s="451"/>
      <c r="E200" s="45" t="s">
        <v>1269</v>
      </c>
      <c r="F200" s="48" t="s">
        <v>1270</v>
      </c>
      <c r="G200" s="45">
        <v>193</v>
      </c>
      <c r="H200" s="44" t="s">
        <v>167</v>
      </c>
      <c r="I200" s="45" t="s">
        <v>1271</v>
      </c>
      <c r="J200" s="45" t="s">
        <v>1272</v>
      </c>
      <c r="K200" s="45" t="s">
        <v>66</v>
      </c>
      <c r="L200" s="43">
        <v>46053</v>
      </c>
      <c r="M200" s="42" t="s">
        <v>174</v>
      </c>
      <c r="N200" s="42" t="s">
        <v>174</v>
      </c>
      <c r="O200" s="42">
        <v>100</v>
      </c>
      <c r="P200" s="43">
        <v>46068</v>
      </c>
      <c r="Q200" s="41">
        <v>1</v>
      </c>
      <c r="R200" s="53"/>
      <c r="S200" s="53"/>
      <c r="T200" s="54"/>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53"/>
      <c r="AS200" s="53"/>
      <c r="AT200" s="53"/>
      <c r="AU200" s="53"/>
      <c r="AV200" s="53"/>
      <c r="AW200" s="53"/>
      <c r="AX200" s="53"/>
      <c r="AY200" s="53"/>
      <c r="AZ200" s="53"/>
      <c r="BA200" s="53"/>
      <c r="BB200" s="53"/>
      <c r="BC200" s="53"/>
      <c r="BD200" s="53"/>
      <c r="BE200" s="53"/>
      <c r="BF200" s="53"/>
      <c r="BG200" s="53"/>
      <c r="BH200" s="53"/>
      <c r="BI200" s="53"/>
      <c r="BJ200" s="53"/>
      <c r="BK200" s="53"/>
      <c r="BL200" s="53"/>
      <c r="BM200" s="53"/>
      <c r="BN200" s="53"/>
      <c r="BO200" s="53"/>
      <c r="BP200" s="53"/>
      <c r="BQ200" s="53"/>
      <c r="BR200" s="53"/>
      <c r="BS200" s="53"/>
      <c r="BT200" s="53"/>
      <c r="BU200" s="53"/>
      <c r="BV200" s="53"/>
      <c r="BW200" s="53"/>
      <c r="BX200" s="53"/>
      <c r="BY200" s="53"/>
      <c r="BZ200" s="11"/>
      <c r="CA200" s="11"/>
      <c r="CB200" s="11"/>
      <c r="CC200" s="11"/>
      <c r="CD200" s="11"/>
      <c r="CE200" s="11"/>
      <c r="CF200" s="11"/>
      <c r="CG200" s="11"/>
      <c r="CH200" s="11"/>
      <c r="CI200" s="11"/>
      <c r="CJ200" s="11"/>
      <c r="CK200" s="11"/>
      <c r="CL200" s="11"/>
      <c r="CM200" s="11"/>
      <c r="CN200" s="11"/>
      <c r="CO200" s="11"/>
      <c r="CP200" s="11"/>
      <c r="CQ200" s="11"/>
    </row>
    <row r="201" spans="1:95" ht="57" x14ac:dyDescent="0.3">
      <c r="A201" s="11"/>
      <c r="B201" s="44" t="s">
        <v>1215</v>
      </c>
      <c r="C201" s="50">
        <v>45959</v>
      </c>
      <c r="D201" s="50">
        <v>45965</v>
      </c>
      <c r="E201" s="45" t="s">
        <v>1273</v>
      </c>
      <c r="F201" s="48" t="s">
        <v>1274</v>
      </c>
      <c r="G201" s="45">
        <v>194</v>
      </c>
      <c r="H201" s="44" t="s">
        <v>167</v>
      </c>
      <c r="I201" s="45" t="s">
        <v>1275</v>
      </c>
      <c r="J201" s="45" t="s">
        <v>1276</v>
      </c>
      <c r="K201" s="45" t="s">
        <v>68</v>
      </c>
      <c r="L201" s="43">
        <v>46053</v>
      </c>
      <c r="M201" s="42" t="s">
        <v>174</v>
      </c>
      <c r="N201" s="42" t="s">
        <v>174</v>
      </c>
      <c r="O201" s="42">
        <v>100</v>
      </c>
      <c r="P201" s="43">
        <v>46068</v>
      </c>
      <c r="Q201" s="41">
        <v>1</v>
      </c>
      <c r="R201" s="53"/>
      <c r="S201" s="53"/>
      <c r="T201" s="54"/>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c r="AS201" s="53"/>
      <c r="AT201" s="53"/>
      <c r="AU201" s="53"/>
      <c r="AV201" s="53"/>
      <c r="AW201" s="53"/>
      <c r="AX201" s="53"/>
      <c r="AY201" s="53"/>
      <c r="AZ201" s="53"/>
      <c r="BA201" s="53"/>
      <c r="BB201" s="53"/>
      <c r="BC201" s="53"/>
      <c r="BD201" s="53"/>
      <c r="BE201" s="53"/>
      <c r="BF201" s="53"/>
      <c r="BG201" s="53"/>
      <c r="BH201" s="53"/>
      <c r="BI201" s="53"/>
      <c r="BJ201" s="53"/>
      <c r="BK201" s="53"/>
      <c r="BL201" s="53"/>
      <c r="BM201" s="53"/>
      <c r="BN201" s="53"/>
      <c r="BO201" s="53"/>
      <c r="BP201" s="53"/>
      <c r="BQ201" s="53"/>
      <c r="BR201" s="53"/>
      <c r="BS201" s="53"/>
      <c r="BT201" s="53"/>
      <c r="BU201" s="53"/>
      <c r="BV201" s="53"/>
      <c r="BW201" s="53"/>
      <c r="BX201" s="53"/>
      <c r="BY201" s="53"/>
      <c r="BZ201" s="11"/>
      <c r="CA201" s="11"/>
      <c r="CB201" s="11"/>
      <c r="CC201" s="11"/>
      <c r="CD201" s="11"/>
      <c r="CE201" s="11"/>
      <c r="CF201" s="11"/>
      <c r="CG201" s="11"/>
      <c r="CH201" s="11"/>
      <c r="CI201" s="11"/>
      <c r="CJ201" s="11"/>
      <c r="CK201" s="11"/>
      <c r="CL201" s="11"/>
      <c r="CM201" s="11"/>
      <c r="CN201" s="11"/>
      <c r="CO201" s="11"/>
      <c r="CP201" s="11"/>
      <c r="CQ201" s="11"/>
    </row>
    <row r="202" spans="1:95" ht="57" x14ac:dyDescent="0.3">
      <c r="A202" s="11"/>
      <c r="B202" s="449" t="s">
        <v>1346</v>
      </c>
      <c r="C202" s="483">
        <v>46009</v>
      </c>
      <c r="D202" s="483">
        <v>46028</v>
      </c>
      <c r="E202" s="441" t="s">
        <v>1347</v>
      </c>
      <c r="F202" s="441" t="s">
        <v>1348</v>
      </c>
      <c r="G202" s="42">
        <v>195</v>
      </c>
      <c r="H202" s="44" t="s">
        <v>167</v>
      </c>
      <c r="I202" s="442" t="s">
        <v>1349</v>
      </c>
      <c r="J202" s="45" t="s">
        <v>1350</v>
      </c>
      <c r="K202" s="45" t="s">
        <v>63</v>
      </c>
      <c r="L202" s="43">
        <v>46081</v>
      </c>
      <c r="M202" s="42" t="s">
        <v>174</v>
      </c>
      <c r="N202" s="42" t="s">
        <v>174</v>
      </c>
      <c r="O202" s="42">
        <v>100</v>
      </c>
      <c r="P202" s="43">
        <v>46096</v>
      </c>
      <c r="Q202" s="41">
        <v>1</v>
      </c>
      <c r="R202" s="53"/>
      <c r="S202" s="53"/>
      <c r="T202" s="54"/>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c r="AS202" s="53"/>
      <c r="AT202" s="53"/>
      <c r="AU202" s="53"/>
      <c r="AV202" s="53"/>
      <c r="AW202" s="53"/>
      <c r="AX202" s="53"/>
      <c r="AY202" s="53"/>
      <c r="AZ202" s="53"/>
      <c r="BA202" s="53"/>
      <c r="BB202" s="53"/>
      <c r="BC202" s="53"/>
      <c r="BD202" s="53"/>
      <c r="BE202" s="53"/>
      <c r="BF202" s="53"/>
      <c r="BG202" s="53"/>
      <c r="BH202" s="53"/>
      <c r="BI202" s="53"/>
      <c r="BJ202" s="53"/>
      <c r="BK202" s="53"/>
      <c r="BL202" s="53"/>
      <c r="BM202" s="53"/>
      <c r="BN202" s="53"/>
      <c r="BO202" s="53"/>
      <c r="BP202" s="53"/>
      <c r="BQ202" s="53"/>
      <c r="BR202" s="53"/>
      <c r="BS202" s="53"/>
      <c r="BT202" s="53"/>
      <c r="BU202" s="53"/>
      <c r="BV202" s="53"/>
      <c r="BW202" s="53"/>
      <c r="BX202" s="53"/>
      <c r="BY202" s="53"/>
      <c r="BZ202" s="11"/>
      <c r="CA202" s="11"/>
      <c r="CB202" s="11"/>
      <c r="CC202" s="11"/>
      <c r="CD202" s="11"/>
      <c r="CE202" s="11"/>
      <c r="CF202" s="11"/>
      <c r="CG202" s="11"/>
      <c r="CH202" s="11"/>
      <c r="CI202" s="11"/>
      <c r="CJ202" s="11"/>
      <c r="CK202" s="11"/>
      <c r="CL202" s="11"/>
      <c r="CM202" s="11"/>
      <c r="CN202" s="11"/>
      <c r="CO202" s="11"/>
      <c r="CP202" s="11"/>
      <c r="CQ202" s="11"/>
    </row>
    <row r="203" spans="1:95" ht="56.25" customHeight="1" x14ac:dyDescent="0.3">
      <c r="A203" s="11"/>
      <c r="B203" s="450"/>
      <c r="C203" s="450"/>
      <c r="D203" s="450"/>
      <c r="E203" s="441" t="s">
        <v>1351</v>
      </c>
      <c r="F203" s="441" t="s">
        <v>1352</v>
      </c>
      <c r="G203" s="42">
        <v>196</v>
      </c>
      <c r="H203" s="44" t="s">
        <v>167</v>
      </c>
      <c r="I203" s="45" t="s">
        <v>1353</v>
      </c>
      <c r="J203" s="45" t="s">
        <v>1354</v>
      </c>
      <c r="K203" s="45" t="s">
        <v>49</v>
      </c>
      <c r="L203" s="43">
        <v>46053</v>
      </c>
      <c r="M203" s="42" t="s">
        <v>174</v>
      </c>
      <c r="N203" s="42" t="s">
        <v>174</v>
      </c>
      <c r="O203" s="42">
        <v>100</v>
      </c>
      <c r="P203" s="43">
        <v>46053</v>
      </c>
      <c r="Q203" s="41">
        <v>1</v>
      </c>
      <c r="R203" s="53"/>
      <c r="S203" s="53"/>
      <c r="T203" s="54"/>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53"/>
      <c r="AS203" s="53"/>
      <c r="AT203" s="53"/>
      <c r="AU203" s="53"/>
      <c r="AV203" s="53"/>
      <c r="AW203" s="53"/>
      <c r="AX203" s="53"/>
      <c r="AY203" s="53"/>
      <c r="AZ203" s="53"/>
      <c r="BA203" s="53"/>
      <c r="BB203" s="53"/>
      <c r="BC203" s="53"/>
      <c r="BD203" s="53"/>
      <c r="BE203" s="53"/>
      <c r="BF203" s="53"/>
      <c r="BG203" s="53"/>
      <c r="BH203" s="53"/>
      <c r="BI203" s="53"/>
      <c r="BJ203" s="53"/>
      <c r="BK203" s="53"/>
      <c r="BL203" s="53"/>
      <c r="BM203" s="53"/>
      <c r="BN203" s="53"/>
      <c r="BO203" s="53"/>
      <c r="BP203" s="53"/>
      <c r="BQ203" s="53"/>
      <c r="BR203" s="53"/>
      <c r="BS203" s="53"/>
      <c r="BT203" s="53"/>
      <c r="BU203" s="53"/>
      <c r="BV203" s="53"/>
      <c r="BW203" s="53"/>
      <c r="BX203" s="53"/>
      <c r="BY203" s="53"/>
      <c r="BZ203" s="11"/>
      <c r="CA203" s="11"/>
      <c r="CB203" s="11"/>
      <c r="CC203" s="11"/>
      <c r="CD203" s="11"/>
      <c r="CE203" s="11"/>
      <c r="CF203" s="11"/>
      <c r="CG203" s="11"/>
      <c r="CH203" s="11"/>
      <c r="CI203" s="11"/>
      <c r="CJ203" s="11"/>
      <c r="CK203" s="11"/>
      <c r="CL203" s="11"/>
      <c r="CM203" s="11"/>
      <c r="CN203" s="11"/>
      <c r="CO203" s="11"/>
      <c r="CP203" s="11"/>
      <c r="CQ203" s="11"/>
    </row>
    <row r="204" spans="1:95" ht="71.25" x14ac:dyDescent="0.3">
      <c r="A204" s="11"/>
      <c r="B204" s="450"/>
      <c r="C204" s="450"/>
      <c r="D204" s="450"/>
      <c r="E204" s="441" t="s">
        <v>1355</v>
      </c>
      <c r="F204" s="45" t="s">
        <v>1356</v>
      </c>
      <c r="G204" s="42">
        <v>197</v>
      </c>
      <c r="H204" s="44" t="s">
        <v>167</v>
      </c>
      <c r="I204" s="45" t="s">
        <v>1357</v>
      </c>
      <c r="J204" s="45" t="s">
        <v>1358</v>
      </c>
      <c r="K204" s="45" t="s">
        <v>63</v>
      </c>
      <c r="L204" s="43">
        <v>46053</v>
      </c>
      <c r="M204" s="42" t="s">
        <v>174</v>
      </c>
      <c r="N204" s="42" t="s">
        <v>174</v>
      </c>
      <c r="O204" s="42">
        <v>100</v>
      </c>
      <c r="P204" s="43">
        <v>46053</v>
      </c>
      <c r="Q204" s="41">
        <v>1</v>
      </c>
      <c r="R204" s="53"/>
      <c r="S204" s="53"/>
      <c r="T204" s="54"/>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53"/>
      <c r="AS204" s="53"/>
      <c r="AT204" s="53"/>
      <c r="AU204" s="53"/>
      <c r="AV204" s="53"/>
      <c r="AW204" s="53"/>
      <c r="AX204" s="53"/>
      <c r="AY204" s="53"/>
      <c r="AZ204" s="53"/>
      <c r="BA204" s="53"/>
      <c r="BB204" s="53"/>
      <c r="BC204" s="53"/>
      <c r="BD204" s="53"/>
      <c r="BE204" s="53"/>
      <c r="BF204" s="53"/>
      <c r="BG204" s="53"/>
      <c r="BH204" s="53"/>
      <c r="BI204" s="53"/>
      <c r="BJ204" s="53"/>
      <c r="BK204" s="53"/>
      <c r="BL204" s="53"/>
      <c r="BM204" s="53"/>
      <c r="BN204" s="53"/>
      <c r="BO204" s="53"/>
      <c r="BP204" s="53"/>
      <c r="BQ204" s="53"/>
      <c r="BR204" s="53"/>
      <c r="BS204" s="53"/>
      <c r="BT204" s="53"/>
      <c r="BU204" s="53"/>
      <c r="BV204" s="53"/>
      <c r="BW204" s="53"/>
      <c r="BX204" s="53"/>
      <c r="BY204" s="53"/>
      <c r="BZ204" s="11"/>
      <c r="CA204" s="11"/>
      <c r="CB204" s="11"/>
      <c r="CC204" s="11"/>
      <c r="CD204" s="11"/>
      <c r="CE204" s="11"/>
      <c r="CF204" s="11"/>
      <c r="CG204" s="11"/>
      <c r="CH204" s="11"/>
      <c r="CI204" s="11"/>
      <c r="CJ204" s="11"/>
      <c r="CK204" s="11"/>
      <c r="CL204" s="11"/>
      <c r="CM204" s="11"/>
      <c r="CN204" s="11"/>
      <c r="CO204" s="11"/>
      <c r="CP204" s="11"/>
      <c r="CQ204" s="11"/>
    </row>
    <row r="205" spans="1:95" ht="58.5" customHeight="1" x14ac:dyDescent="0.3">
      <c r="A205" s="11"/>
      <c r="B205" s="450"/>
      <c r="C205" s="450"/>
      <c r="D205" s="450"/>
      <c r="E205" s="45" t="s">
        <v>1359</v>
      </c>
      <c r="F205" s="45" t="s">
        <v>1360</v>
      </c>
      <c r="G205" s="42">
        <v>207</v>
      </c>
      <c r="H205" s="44" t="s">
        <v>167</v>
      </c>
      <c r="I205" s="45" t="s">
        <v>1361</v>
      </c>
      <c r="J205" s="45" t="s">
        <v>1362</v>
      </c>
      <c r="K205" s="45" t="s">
        <v>63</v>
      </c>
      <c r="L205" s="43">
        <v>46137</v>
      </c>
      <c r="M205" s="42" t="s">
        <v>174</v>
      </c>
      <c r="N205" s="42" t="s">
        <v>174</v>
      </c>
      <c r="O205" s="42">
        <v>100</v>
      </c>
      <c r="P205" s="43">
        <v>46142</v>
      </c>
      <c r="Q205" s="41">
        <v>1</v>
      </c>
      <c r="R205" s="53"/>
      <c r="S205" s="53"/>
      <c r="T205" s="54"/>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53"/>
      <c r="AS205" s="53"/>
      <c r="AT205" s="53"/>
      <c r="AU205" s="53"/>
      <c r="AV205" s="53"/>
      <c r="AW205" s="53"/>
      <c r="AX205" s="53"/>
      <c r="AY205" s="53"/>
      <c r="AZ205" s="53"/>
      <c r="BA205" s="53"/>
      <c r="BB205" s="53"/>
      <c r="BC205" s="53"/>
      <c r="BD205" s="53"/>
      <c r="BE205" s="53"/>
      <c r="BF205" s="53"/>
      <c r="BG205" s="53"/>
      <c r="BH205" s="53"/>
      <c r="BI205" s="53"/>
      <c r="BJ205" s="53"/>
      <c r="BK205" s="53"/>
      <c r="BL205" s="53"/>
      <c r="BM205" s="53"/>
      <c r="BN205" s="53"/>
      <c r="BO205" s="53"/>
      <c r="BP205" s="53"/>
      <c r="BQ205" s="53"/>
      <c r="BR205" s="53"/>
      <c r="BS205" s="53"/>
      <c r="BT205" s="53"/>
      <c r="BU205" s="53"/>
      <c r="BV205" s="53"/>
      <c r="BW205" s="53"/>
      <c r="BX205" s="53"/>
      <c r="BY205" s="53"/>
      <c r="BZ205" s="11"/>
      <c r="CA205" s="11"/>
      <c r="CB205" s="11"/>
      <c r="CC205" s="11"/>
      <c r="CD205" s="11"/>
      <c r="CE205" s="11"/>
      <c r="CF205" s="11"/>
      <c r="CG205" s="11"/>
      <c r="CH205" s="11"/>
      <c r="CI205" s="11"/>
      <c r="CJ205" s="11"/>
      <c r="CK205" s="11"/>
      <c r="CL205" s="11"/>
      <c r="CM205" s="11"/>
      <c r="CN205" s="11"/>
      <c r="CO205" s="11"/>
      <c r="CP205" s="11"/>
      <c r="CQ205" s="11"/>
    </row>
    <row r="206" spans="1:95" ht="185.25" x14ac:dyDescent="0.3">
      <c r="A206" s="11"/>
      <c r="B206" s="451"/>
      <c r="C206" s="451"/>
      <c r="D206" s="451"/>
      <c r="E206" s="441" t="s">
        <v>1363</v>
      </c>
      <c r="F206" s="45" t="s">
        <v>1364</v>
      </c>
      <c r="G206" s="42">
        <v>208</v>
      </c>
      <c r="H206" s="44" t="s">
        <v>167</v>
      </c>
      <c r="I206" s="45" t="s">
        <v>1365</v>
      </c>
      <c r="J206" s="45" t="s">
        <v>1366</v>
      </c>
      <c r="K206" s="45" t="s">
        <v>49</v>
      </c>
      <c r="L206" s="43">
        <v>46203</v>
      </c>
      <c r="M206" s="42" t="s">
        <v>174</v>
      </c>
      <c r="N206" s="42" t="s">
        <v>174</v>
      </c>
      <c r="O206" s="42">
        <v>100</v>
      </c>
      <c r="P206" s="43">
        <v>46233</v>
      </c>
      <c r="Q206" s="41">
        <v>1</v>
      </c>
      <c r="R206" s="53"/>
      <c r="S206" s="53"/>
      <c r="T206" s="54"/>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53"/>
      <c r="AS206" s="53"/>
      <c r="AT206" s="53"/>
      <c r="AU206" s="53"/>
      <c r="AV206" s="53"/>
      <c r="AW206" s="53"/>
      <c r="AX206" s="53"/>
      <c r="AY206" s="53"/>
      <c r="AZ206" s="53"/>
      <c r="BA206" s="53"/>
      <c r="BB206" s="53"/>
      <c r="BC206" s="53"/>
      <c r="BD206" s="53"/>
      <c r="BE206" s="53"/>
      <c r="BF206" s="53"/>
      <c r="BG206" s="53"/>
      <c r="BH206" s="53"/>
      <c r="BI206" s="53"/>
      <c r="BJ206" s="53"/>
      <c r="BK206" s="53"/>
      <c r="BL206" s="53"/>
      <c r="BM206" s="53"/>
      <c r="BN206" s="53"/>
      <c r="BO206" s="53"/>
      <c r="BP206" s="53"/>
      <c r="BQ206" s="53"/>
      <c r="BR206" s="53"/>
      <c r="BS206" s="53"/>
      <c r="BT206" s="53"/>
      <c r="BU206" s="53"/>
      <c r="BV206" s="53"/>
      <c r="BW206" s="53"/>
      <c r="BX206" s="53"/>
      <c r="BY206" s="53"/>
      <c r="BZ206" s="11"/>
      <c r="CA206" s="11"/>
      <c r="CB206" s="11"/>
      <c r="CC206" s="11"/>
      <c r="CD206" s="11"/>
      <c r="CE206" s="11"/>
      <c r="CF206" s="11"/>
      <c r="CG206" s="11"/>
      <c r="CH206" s="11"/>
      <c r="CI206" s="11"/>
      <c r="CJ206" s="11"/>
      <c r="CK206" s="11"/>
      <c r="CL206" s="11"/>
      <c r="CM206" s="11"/>
      <c r="CN206" s="11"/>
      <c r="CO206" s="11"/>
      <c r="CP206" s="11"/>
      <c r="CQ206" s="11"/>
    </row>
    <row r="207" spans="1:95" ht="85.5" x14ac:dyDescent="0.3">
      <c r="A207" s="11"/>
      <c r="B207" s="44" t="s">
        <v>1367</v>
      </c>
      <c r="C207" s="43">
        <v>45992</v>
      </c>
      <c r="D207" s="43">
        <v>46001</v>
      </c>
      <c r="E207" s="44" t="s">
        <v>1368</v>
      </c>
      <c r="F207" s="48" t="s">
        <v>1369</v>
      </c>
      <c r="G207" s="42">
        <v>209</v>
      </c>
      <c r="H207" s="44" t="s">
        <v>167</v>
      </c>
      <c r="I207" s="442" t="s">
        <v>1370</v>
      </c>
      <c r="J207" s="44" t="s">
        <v>1371</v>
      </c>
      <c r="K207" s="45" t="s">
        <v>66</v>
      </c>
      <c r="L207" s="50">
        <v>46022</v>
      </c>
      <c r="M207" s="44" t="s">
        <v>1372</v>
      </c>
      <c r="N207" s="48" t="s">
        <v>174</v>
      </c>
      <c r="O207" s="382">
        <v>1</v>
      </c>
      <c r="P207" s="43">
        <v>46047</v>
      </c>
      <c r="Q207" s="41">
        <v>1</v>
      </c>
      <c r="R207" s="53"/>
      <c r="S207" s="53"/>
      <c r="T207" s="54"/>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53"/>
      <c r="AS207" s="53"/>
      <c r="AT207" s="53"/>
      <c r="AU207" s="53"/>
      <c r="AV207" s="53"/>
      <c r="AW207" s="53"/>
      <c r="AX207" s="53"/>
      <c r="AY207" s="53"/>
      <c r="AZ207" s="53"/>
      <c r="BA207" s="53"/>
      <c r="BB207" s="53"/>
      <c r="BC207" s="53"/>
      <c r="BD207" s="53"/>
      <c r="BE207" s="53"/>
      <c r="BF207" s="53"/>
      <c r="BG207" s="53"/>
      <c r="BH207" s="53"/>
      <c r="BI207" s="53"/>
      <c r="BJ207" s="53"/>
      <c r="BK207" s="53"/>
      <c r="BL207" s="53"/>
      <c r="BM207" s="53"/>
      <c r="BN207" s="53"/>
      <c r="BO207" s="53"/>
      <c r="BP207" s="53"/>
      <c r="BQ207" s="53"/>
      <c r="BR207" s="53"/>
      <c r="BS207" s="53"/>
      <c r="BT207" s="53"/>
      <c r="BU207" s="53"/>
      <c r="BV207" s="53"/>
      <c r="BW207" s="53"/>
      <c r="BX207" s="53"/>
      <c r="BY207" s="53"/>
      <c r="BZ207" s="11"/>
      <c r="CA207" s="11"/>
      <c r="CB207" s="11"/>
      <c r="CC207" s="11"/>
      <c r="CD207" s="11"/>
      <c r="CE207" s="11"/>
      <c r="CF207" s="11"/>
      <c r="CG207" s="11"/>
      <c r="CH207" s="11"/>
      <c r="CI207" s="11"/>
      <c r="CJ207" s="11"/>
      <c r="CK207" s="11"/>
      <c r="CL207" s="11"/>
      <c r="CM207" s="11"/>
      <c r="CN207" s="11"/>
      <c r="CO207" s="11"/>
      <c r="CP207" s="11"/>
      <c r="CQ207" s="11"/>
    </row>
    <row r="208" spans="1:95" ht="42.75" x14ac:dyDescent="0.3">
      <c r="A208" s="11"/>
      <c r="B208" s="44" t="s">
        <v>1367</v>
      </c>
      <c r="C208" s="43">
        <v>45992</v>
      </c>
      <c r="D208" s="43">
        <v>46001</v>
      </c>
      <c r="E208" s="44" t="s">
        <v>1373</v>
      </c>
      <c r="F208" s="48" t="s">
        <v>1374</v>
      </c>
      <c r="G208" s="42">
        <v>210</v>
      </c>
      <c r="H208" s="44" t="s">
        <v>322</v>
      </c>
      <c r="I208" s="44" t="s">
        <v>1375</v>
      </c>
      <c r="J208" s="44" t="s">
        <v>1376</v>
      </c>
      <c r="K208" s="45" t="s">
        <v>41</v>
      </c>
      <c r="L208" s="50">
        <v>46022</v>
      </c>
      <c r="M208" s="48" t="s">
        <v>174</v>
      </c>
      <c r="N208" s="48" t="s">
        <v>174</v>
      </c>
      <c r="O208" s="49">
        <v>1</v>
      </c>
      <c r="P208" s="43">
        <v>46047</v>
      </c>
      <c r="Q208" s="41">
        <v>1</v>
      </c>
      <c r="R208" s="53"/>
      <c r="S208" s="53"/>
      <c r="T208" s="54"/>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53"/>
      <c r="AS208" s="53"/>
      <c r="AT208" s="53"/>
      <c r="AU208" s="53"/>
      <c r="AV208" s="53"/>
      <c r="AW208" s="53"/>
      <c r="AX208" s="53"/>
      <c r="AY208" s="53"/>
      <c r="AZ208" s="53"/>
      <c r="BA208" s="53"/>
      <c r="BB208" s="53"/>
      <c r="BC208" s="53"/>
      <c r="BD208" s="53"/>
      <c r="BE208" s="53"/>
      <c r="BF208" s="53"/>
      <c r="BG208" s="53"/>
      <c r="BH208" s="53"/>
      <c r="BI208" s="53"/>
      <c r="BJ208" s="53"/>
      <c r="BK208" s="53"/>
      <c r="BL208" s="53"/>
      <c r="BM208" s="53"/>
      <c r="BN208" s="53"/>
      <c r="BO208" s="53"/>
      <c r="BP208" s="53"/>
      <c r="BQ208" s="53"/>
      <c r="BR208" s="53"/>
      <c r="BS208" s="53"/>
      <c r="BT208" s="53"/>
      <c r="BU208" s="53"/>
      <c r="BV208" s="53"/>
      <c r="BW208" s="53"/>
      <c r="BX208" s="53"/>
      <c r="BY208" s="53"/>
      <c r="BZ208" s="11"/>
      <c r="CA208" s="11"/>
      <c r="CB208" s="11"/>
      <c r="CC208" s="11"/>
      <c r="CD208" s="11"/>
      <c r="CE208" s="11"/>
      <c r="CF208" s="11"/>
      <c r="CG208" s="11"/>
      <c r="CH208" s="11"/>
      <c r="CI208" s="11"/>
      <c r="CJ208" s="11"/>
      <c r="CK208" s="11"/>
      <c r="CL208" s="11"/>
      <c r="CM208" s="11"/>
      <c r="CN208" s="11"/>
      <c r="CO208" s="11"/>
      <c r="CP208" s="11"/>
      <c r="CQ208" s="11"/>
    </row>
    <row r="209" spans="1:95" ht="42.75" x14ac:dyDescent="0.3">
      <c r="A209" s="11"/>
      <c r="B209" s="44" t="s">
        <v>1367</v>
      </c>
      <c r="C209" s="43">
        <v>45992</v>
      </c>
      <c r="D209" s="43">
        <v>46001</v>
      </c>
      <c r="E209" s="44" t="s">
        <v>1377</v>
      </c>
      <c r="F209" s="48" t="s">
        <v>1378</v>
      </c>
      <c r="G209" s="42">
        <v>211</v>
      </c>
      <c r="H209" s="44" t="s">
        <v>322</v>
      </c>
      <c r="I209" s="44" t="s">
        <v>1379</v>
      </c>
      <c r="J209" s="44" t="s">
        <v>1380</v>
      </c>
      <c r="K209" s="45" t="s">
        <v>41</v>
      </c>
      <c r="L209" s="50">
        <v>46022</v>
      </c>
      <c r="M209" s="48" t="s">
        <v>174</v>
      </c>
      <c r="N209" s="48" t="s">
        <v>174</v>
      </c>
      <c r="O209" s="49">
        <v>1</v>
      </c>
      <c r="P209" s="43">
        <v>46047</v>
      </c>
      <c r="Q209" s="41">
        <v>1</v>
      </c>
      <c r="R209" s="53"/>
      <c r="S209" s="53"/>
      <c r="T209" s="54"/>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53"/>
      <c r="AS209" s="53"/>
      <c r="AT209" s="53"/>
      <c r="AU209" s="53"/>
      <c r="AV209" s="53"/>
      <c r="AW209" s="53"/>
      <c r="AX209" s="53"/>
      <c r="AY209" s="53"/>
      <c r="AZ209" s="53"/>
      <c r="BA209" s="53"/>
      <c r="BB209" s="53"/>
      <c r="BC209" s="53"/>
      <c r="BD209" s="53"/>
      <c r="BE209" s="53"/>
      <c r="BF209" s="53"/>
      <c r="BG209" s="53"/>
      <c r="BH209" s="53"/>
      <c r="BI209" s="53"/>
      <c r="BJ209" s="53"/>
      <c r="BK209" s="53"/>
      <c r="BL209" s="53"/>
      <c r="BM209" s="53"/>
      <c r="BN209" s="53"/>
      <c r="BO209" s="53"/>
      <c r="BP209" s="53"/>
      <c r="BQ209" s="53"/>
      <c r="BR209" s="53"/>
      <c r="BS209" s="53"/>
      <c r="BT209" s="53"/>
      <c r="BU209" s="53"/>
      <c r="BV209" s="53"/>
      <c r="BW209" s="53"/>
      <c r="BX209" s="53"/>
      <c r="BY209" s="53"/>
      <c r="BZ209" s="11"/>
      <c r="CA209" s="11"/>
      <c r="CB209" s="11"/>
      <c r="CC209" s="11"/>
      <c r="CD209" s="11"/>
      <c r="CE209" s="11"/>
      <c r="CF209" s="11"/>
      <c r="CG209" s="11"/>
      <c r="CH209" s="11"/>
      <c r="CI209" s="11"/>
      <c r="CJ209" s="11"/>
      <c r="CK209" s="11"/>
      <c r="CL209" s="11"/>
      <c r="CM209" s="11"/>
      <c r="CN209" s="11"/>
      <c r="CO209" s="11"/>
      <c r="CP209" s="11"/>
      <c r="CQ209" s="11"/>
    </row>
    <row r="210" spans="1:95" ht="42.75" x14ac:dyDescent="0.3">
      <c r="A210" s="11"/>
      <c r="B210" s="44" t="s">
        <v>1367</v>
      </c>
      <c r="C210" s="43">
        <v>45992</v>
      </c>
      <c r="D210" s="43">
        <v>46001</v>
      </c>
      <c r="E210" s="44" t="s">
        <v>1381</v>
      </c>
      <c r="F210" s="48" t="s">
        <v>1382</v>
      </c>
      <c r="G210" s="42">
        <v>212</v>
      </c>
      <c r="H210" s="44" t="s">
        <v>167</v>
      </c>
      <c r="I210" s="44" t="s">
        <v>1383</v>
      </c>
      <c r="J210" s="44" t="s">
        <v>1384</v>
      </c>
      <c r="K210" s="45" t="s">
        <v>66</v>
      </c>
      <c r="L210" s="50">
        <v>46022</v>
      </c>
      <c r="M210" s="48" t="s">
        <v>174</v>
      </c>
      <c r="N210" s="48" t="s">
        <v>174</v>
      </c>
      <c r="O210" s="49">
        <v>1</v>
      </c>
      <c r="P210" s="43">
        <v>46047</v>
      </c>
      <c r="Q210" s="41">
        <v>1</v>
      </c>
      <c r="R210" s="53"/>
      <c r="S210" s="53"/>
      <c r="T210" s="54"/>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53"/>
      <c r="AS210" s="53"/>
      <c r="AT210" s="53"/>
      <c r="AU210" s="53"/>
      <c r="AV210" s="53"/>
      <c r="AW210" s="53"/>
      <c r="AX210" s="53"/>
      <c r="AY210" s="53"/>
      <c r="AZ210" s="53"/>
      <c r="BA210" s="53"/>
      <c r="BB210" s="53"/>
      <c r="BC210" s="53"/>
      <c r="BD210" s="53"/>
      <c r="BE210" s="53"/>
      <c r="BF210" s="53"/>
      <c r="BG210" s="53"/>
      <c r="BH210" s="53"/>
      <c r="BI210" s="53"/>
      <c r="BJ210" s="53"/>
      <c r="BK210" s="53"/>
      <c r="BL210" s="53"/>
      <c r="BM210" s="53"/>
      <c r="BN210" s="53"/>
      <c r="BO210" s="53"/>
      <c r="BP210" s="53"/>
      <c r="BQ210" s="53"/>
      <c r="BR210" s="53"/>
      <c r="BS210" s="53"/>
      <c r="BT210" s="53"/>
      <c r="BU210" s="53"/>
      <c r="BV210" s="53"/>
      <c r="BW210" s="53"/>
      <c r="BX210" s="53"/>
      <c r="BY210" s="53"/>
      <c r="BZ210" s="11"/>
      <c r="CA210" s="11"/>
      <c r="CB210" s="11"/>
      <c r="CC210" s="11"/>
      <c r="CD210" s="11"/>
      <c r="CE210" s="11"/>
      <c r="CF210" s="11"/>
      <c r="CG210" s="11"/>
      <c r="CH210" s="11"/>
      <c r="CI210" s="11"/>
      <c r="CJ210" s="11"/>
      <c r="CK210" s="11"/>
      <c r="CL210" s="11"/>
      <c r="CM210" s="11"/>
      <c r="CN210" s="11"/>
      <c r="CO210" s="11"/>
      <c r="CP210" s="11"/>
      <c r="CQ210" s="11"/>
    </row>
    <row r="211" spans="1:95" ht="42.75" x14ac:dyDescent="0.3">
      <c r="A211" s="11"/>
      <c r="B211" s="44" t="s">
        <v>1367</v>
      </c>
      <c r="C211" s="43">
        <v>45992</v>
      </c>
      <c r="D211" s="43">
        <v>46001</v>
      </c>
      <c r="E211" s="44" t="s">
        <v>1385</v>
      </c>
      <c r="F211" s="48" t="s">
        <v>1386</v>
      </c>
      <c r="G211" s="42">
        <v>213</v>
      </c>
      <c r="H211" s="44" t="s">
        <v>167</v>
      </c>
      <c r="I211" s="44" t="s">
        <v>1387</v>
      </c>
      <c r="J211" s="44" t="s">
        <v>1388</v>
      </c>
      <c r="K211" s="45" t="s">
        <v>21</v>
      </c>
      <c r="L211" s="50">
        <v>46022</v>
      </c>
      <c r="M211" s="44" t="s">
        <v>1389</v>
      </c>
      <c r="N211" s="48" t="s">
        <v>174</v>
      </c>
      <c r="O211" s="49">
        <v>1</v>
      </c>
      <c r="P211" s="43">
        <v>46047</v>
      </c>
      <c r="Q211" s="41">
        <v>1</v>
      </c>
      <c r="R211" s="53"/>
      <c r="S211" s="53"/>
      <c r="T211" s="54"/>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c r="AS211" s="53"/>
      <c r="AT211" s="53"/>
      <c r="AU211" s="53"/>
      <c r="AV211" s="53"/>
      <c r="AW211" s="53"/>
      <c r="AX211" s="53"/>
      <c r="AY211" s="53"/>
      <c r="AZ211" s="53"/>
      <c r="BA211" s="53"/>
      <c r="BB211" s="53"/>
      <c r="BC211" s="53"/>
      <c r="BD211" s="53"/>
      <c r="BE211" s="53"/>
      <c r="BF211" s="53"/>
      <c r="BG211" s="53"/>
      <c r="BH211" s="53"/>
      <c r="BI211" s="53"/>
      <c r="BJ211" s="53"/>
      <c r="BK211" s="53"/>
      <c r="BL211" s="53"/>
      <c r="BM211" s="53"/>
      <c r="BN211" s="53"/>
      <c r="BO211" s="53"/>
      <c r="BP211" s="53"/>
      <c r="BQ211" s="53"/>
      <c r="BR211" s="53"/>
      <c r="BS211" s="53"/>
      <c r="BT211" s="53"/>
      <c r="BU211" s="53"/>
      <c r="BV211" s="53"/>
      <c r="BW211" s="53"/>
      <c r="BX211" s="53"/>
      <c r="BY211" s="53"/>
      <c r="BZ211" s="11"/>
      <c r="CA211" s="11"/>
      <c r="CB211" s="11"/>
      <c r="CC211" s="11"/>
      <c r="CD211" s="11"/>
      <c r="CE211" s="11"/>
      <c r="CF211" s="11"/>
      <c r="CG211" s="11"/>
      <c r="CH211" s="11"/>
      <c r="CI211" s="11"/>
      <c r="CJ211" s="11"/>
      <c r="CK211" s="11"/>
      <c r="CL211" s="11"/>
      <c r="CM211" s="11"/>
      <c r="CN211" s="11"/>
      <c r="CO211" s="11"/>
      <c r="CP211" s="11"/>
      <c r="CQ211" s="11"/>
    </row>
    <row r="212" spans="1:95" ht="42.75" x14ac:dyDescent="0.3">
      <c r="A212" s="11"/>
      <c r="B212" s="44" t="s">
        <v>1367</v>
      </c>
      <c r="C212" s="43">
        <v>45992</v>
      </c>
      <c r="D212" s="43">
        <v>46001</v>
      </c>
      <c r="E212" s="44" t="s">
        <v>1390</v>
      </c>
      <c r="F212" s="48" t="s">
        <v>1391</v>
      </c>
      <c r="G212" s="42">
        <v>214</v>
      </c>
      <c r="H212" s="44" t="s">
        <v>167</v>
      </c>
      <c r="I212" s="44" t="s">
        <v>1392</v>
      </c>
      <c r="J212" s="44" t="s">
        <v>1393</v>
      </c>
      <c r="K212" s="45" t="s">
        <v>21</v>
      </c>
      <c r="L212" s="50">
        <v>46022</v>
      </c>
      <c r="M212" s="44" t="s">
        <v>1394</v>
      </c>
      <c r="N212" s="48" t="s">
        <v>174</v>
      </c>
      <c r="O212" s="49">
        <v>1</v>
      </c>
      <c r="P212" s="43">
        <v>46047</v>
      </c>
      <c r="Q212" s="41">
        <v>1</v>
      </c>
      <c r="R212" s="53"/>
      <c r="S212" s="53"/>
      <c r="T212" s="54"/>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53"/>
      <c r="AS212" s="53"/>
      <c r="AT212" s="53"/>
      <c r="AU212" s="53"/>
      <c r="AV212" s="53"/>
      <c r="AW212" s="53"/>
      <c r="AX212" s="53"/>
      <c r="AY212" s="53"/>
      <c r="AZ212" s="53"/>
      <c r="BA212" s="53"/>
      <c r="BB212" s="53"/>
      <c r="BC212" s="53"/>
      <c r="BD212" s="53"/>
      <c r="BE212" s="53"/>
      <c r="BF212" s="53"/>
      <c r="BG212" s="53"/>
      <c r="BH212" s="53"/>
      <c r="BI212" s="53"/>
      <c r="BJ212" s="53"/>
      <c r="BK212" s="53"/>
      <c r="BL212" s="53"/>
      <c r="BM212" s="53"/>
      <c r="BN212" s="53"/>
      <c r="BO212" s="53"/>
      <c r="BP212" s="53"/>
      <c r="BQ212" s="53"/>
      <c r="BR212" s="53"/>
      <c r="BS212" s="53"/>
      <c r="BT212" s="53"/>
      <c r="BU212" s="53"/>
      <c r="BV212" s="53"/>
      <c r="BW212" s="53"/>
      <c r="BX212" s="53"/>
      <c r="BY212" s="53"/>
      <c r="BZ212" s="11"/>
      <c r="CA212" s="11"/>
      <c r="CB212" s="11"/>
      <c r="CC212" s="11"/>
      <c r="CD212" s="11"/>
      <c r="CE212" s="11"/>
      <c r="CF212" s="11"/>
      <c r="CG212" s="11"/>
      <c r="CH212" s="11"/>
      <c r="CI212" s="11"/>
      <c r="CJ212" s="11"/>
      <c r="CK212" s="11"/>
      <c r="CL212" s="11"/>
      <c r="CM212" s="11"/>
      <c r="CN212" s="11"/>
      <c r="CO212" s="11"/>
      <c r="CP212" s="11"/>
      <c r="CQ212" s="11"/>
    </row>
    <row r="213" spans="1:95" ht="42.75" x14ac:dyDescent="0.3">
      <c r="A213" s="11"/>
      <c r="B213" s="44" t="s">
        <v>1367</v>
      </c>
      <c r="C213" s="43">
        <v>45992</v>
      </c>
      <c r="D213" s="43">
        <v>46001</v>
      </c>
      <c r="E213" s="44" t="s">
        <v>1395</v>
      </c>
      <c r="F213" s="48" t="s">
        <v>1396</v>
      </c>
      <c r="G213" s="42">
        <v>215</v>
      </c>
      <c r="H213" s="44" t="s">
        <v>167</v>
      </c>
      <c r="I213" s="44" t="s">
        <v>1397</v>
      </c>
      <c r="J213" s="44" t="s">
        <v>1398</v>
      </c>
      <c r="K213" s="45" t="s">
        <v>66</v>
      </c>
      <c r="L213" s="50">
        <v>46022</v>
      </c>
      <c r="M213" s="44" t="s">
        <v>1399</v>
      </c>
      <c r="N213" s="48" t="s">
        <v>174</v>
      </c>
      <c r="O213" s="49">
        <v>1</v>
      </c>
      <c r="P213" s="43">
        <v>46047</v>
      </c>
      <c r="Q213" s="41">
        <v>1</v>
      </c>
      <c r="R213" s="53"/>
      <c r="S213" s="53"/>
      <c r="T213" s="54"/>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53"/>
      <c r="AS213" s="53"/>
      <c r="AT213" s="53"/>
      <c r="AU213" s="53"/>
      <c r="AV213" s="53"/>
      <c r="AW213" s="53"/>
      <c r="AX213" s="53"/>
      <c r="AY213" s="53"/>
      <c r="AZ213" s="53"/>
      <c r="BA213" s="53"/>
      <c r="BB213" s="53"/>
      <c r="BC213" s="53"/>
      <c r="BD213" s="53"/>
      <c r="BE213" s="53"/>
      <c r="BF213" s="53"/>
      <c r="BG213" s="53"/>
      <c r="BH213" s="53"/>
      <c r="BI213" s="53"/>
      <c r="BJ213" s="53"/>
      <c r="BK213" s="53"/>
      <c r="BL213" s="53"/>
      <c r="BM213" s="53"/>
      <c r="BN213" s="53"/>
      <c r="BO213" s="53"/>
      <c r="BP213" s="53"/>
      <c r="BQ213" s="53"/>
      <c r="BR213" s="53"/>
      <c r="BS213" s="53"/>
      <c r="BT213" s="53"/>
      <c r="BU213" s="53"/>
      <c r="BV213" s="53"/>
      <c r="BW213" s="53"/>
      <c r="BX213" s="53"/>
      <c r="BY213" s="53"/>
      <c r="BZ213" s="11"/>
      <c r="CA213" s="11"/>
      <c r="CB213" s="11"/>
      <c r="CC213" s="11"/>
      <c r="CD213" s="11"/>
      <c r="CE213" s="11"/>
      <c r="CF213" s="11"/>
      <c r="CG213" s="11"/>
      <c r="CH213" s="11"/>
      <c r="CI213" s="11"/>
      <c r="CJ213" s="11"/>
      <c r="CK213" s="11"/>
      <c r="CL213" s="11"/>
      <c r="CM213" s="11"/>
      <c r="CN213" s="11"/>
      <c r="CO213" s="11"/>
      <c r="CP213" s="11"/>
      <c r="CQ213" s="11"/>
    </row>
    <row r="214" spans="1:95" ht="42.75" x14ac:dyDescent="0.3">
      <c r="A214" s="11"/>
      <c r="B214" s="44" t="s">
        <v>1400</v>
      </c>
      <c r="C214" s="43">
        <v>45992</v>
      </c>
      <c r="D214" s="43">
        <v>46001</v>
      </c>
      <c r="E214" s="44" t="s">
        <v>1401</v>
      </c>
      <c r="F214" s="48" t="s">
        <v>1402</v>
      </c>
      <c r="G214" s="42">
        <v>216</v>
      </c>
      <c r="H214" s="44" t="s">
        <v>322</v>
      </c>
      <c r="I214" s="443" t="s">
        <v>1403</v>
      </c>
      <c r="J214" s="44" t="s">
        <v>1404</v>
      </c>
      <c r="K214" s="45" t="s">
        <v>62</v>
      </c>
      <c r="L214" s="50">
        <v>46022</v>
      </c>
      <c r="M214" s="44" t="s">
        <v>1405</v>
      </c>
      <c r="N214" s="48" t="s">
        <v>174</v>
      </c>
      <c r="O214" s="49">
        <v>1</v>
      </c>
      <c r="P214" s="43">
        <v>46047</v>
      </c>
      <c r="Q214" s="41">
        <v>1</v>
      </c>
      <c r="R214" s="53"/>
      <c r="S214" s="53"/>
      <c r="T214" s="54"/>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c r="AS214" s="53"/>
      <c r="AT214" s="53"/>
      <c r="AU214" s="53"/>
      <c r="AV214" s="53"/>
      <c r="AW214" s="53"/>
      <c r="AX214" s="53"/>
      <c r="AY214" s="53"/>
      <c r="AZ214" s="53"/>
      <c r="BA214" s="53"/>
      <c r="BB214" s="53"/>
      <c r="BC214" s="53"/>
      <c r="BD214" s="53"/>
      <c r="BE214" s="53"/>
      <c r="BF214" s="53"/>
      <c r="BG214" s="53"/>
      <c r="BH214" s="53"/>
      <c r="BI214" s="53"/>
      <c r="BJ214" s="53"/>
      <c r="BK214" s="53"/>
      <c r="BL214" s="53"/>
      <c r="BM214" s="53"/>
      <c r="BN214" s="53"/>
      <c r="BO214" s="53"/>
      <c r="BP214" s="53"/>
      <c r="BQ214" s="53"/>
      <c r="BR214" s="53"/>
      <c r="BS214" s="53"/>
      <c r="BT214" s="53"/>
      <c r="BU214" s="53"/>
      <c r="BV214" s="53"/>
      <c r="BW214" s="53"/>
      <c r="BX214" s="53"/>
      <c r="BY214" s="53"/>
      <c r="BZ214" s="11"/>
      <c r="CA214" s="11"/>
      <c r="CB214" s="11"/>
      <c r="CC214" s="11"/>
      <c r="CD214" s="11"/>
      <c r="CE214" s="11"/>
      <c r="CF214" s="11"/>
      <c r="CG214" s="11"/>
      <c r="CH214" s="11"/>
      <c r="CI214" s="11"/>
      <c r="CJ214" s="11"/>
      <c r="CK214" s="11"/>
      <c r="CL214" s="11"/>
      <c r="CM214" s="11"/>
      <c r="CN214" s="11"/>
      <c r="CO214" s="11"/>
      <c r="CP214" s="11"/>
      <c r="CQ214" s="11"/>
    </row>
    <row r="215" spans="1:95" ht="28.5" x14ac:dyDescent="0.3">
      <c r="A215" s="11"/>
      <c r="B215" s="44" t="s">
        <v>1400</v>
      </c>
      <c r="C215" s="43">
        <v>45992</v>
      </c>
      <c r="D215" s="43">
        <v>46001</v>
      </c>
      <c r="E215" s="44" t="s">
        <v>1406</v>
      </c>
      <c r="F215" s="48" t="s">
        <v>1407</v>
      </c>
      <c r="G215" s="42">
        <v>217</v>
      </c>
      <c r="H215" s="44" t="s">
        <v>167</v>
      </c>
      <c r="I215" s="44" t="s">
        <v>1408</v>
      </c>
      <c r="J215" s="44" t="s">
        <v>1409</v>
      </c>
      <c r="K215" s="45" t="s">
        <v>66</v>
      </c>
      <c r="L215" s="50">
        <v>46022</v>
      </c>
      <c r="M215" s="48" t="s">
        <v>174</v>
      </c>
      <c r="N215" s="48" t="s">
        <v>174</v>
      </c>
      <c r="O215" s="49">
        <v>1</v>
      </c>
      <c r="P215" s="43">
        <v>46047</v>
      </c>
      <c r="Q215" s="41">
        <v>1</v>
      </c>
      <c r="R215" s="53"/>
      <c r="S215" s="53"/>
      <c r="T215" s="54"/>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53"/>
      <c r="AS215" s="53"/>
      <c r="AT215" s="53"/>
      <c r="AU215" s="53"/>
      <c r="AV215" s="53"/>
      <c r="AW215" s="53"/>
      <c r="AX215" s="53"/>
      <c r="AY215" s="53"/>
      <c r="AZ215" s="53"/>
      <c r="BA215" s="53"/>
      <c r="BB215" s="53"/>
      <c r="BC215" s="53"/>
      <c r="BD215" s="53"/>
      <c r="BE215" s="53"/>
      <c r="BF215" s="53"/>
      <c r="BG215" s="53"/>
      <c r="BH215" s="53"/>
      <c r="BI215" s="53"/>
      <c r="BJ215" s="53"/>
      <c r="BK215" s="53"/>
      <c r="BL215" s="53"/>
      <c r="BM215" s="53"/>
      <c r="BN215" s="53"/>
      <c r="BO215" s="53"/>
      <c r="BP215" s="53"/>
      <c r="BQ215" s="53"/>
      <c r="BR215" s="53"/>
      <c r="BS215" s="53"/>
      <c r="BT215" s="53"/>
      <c r="BU215" s="53"/>
      <c r="BV215" s="53"/>
      <c r="BW215" s="53"/>
      <c r="BX215" s="53"/>
      <c r="BY215" s="53"/>
      <c r="BZ215" s="11"/>
      <c r="CA215" s="11"/>
      <c r="CB215" s="11"/>
      <c r="CC215" s="11"/>
      <c r="CD215" s="11"/>
      <c r="CE215" s="11"/>
      <c r="CF215" s="11"/>
      <c r="CG215" s="11"/>
      <c r="CH215" s="11"/>
      <c r="CI215" s="11"/>
      <c r="CJ215" s="11"/>
      <c r="CK215" s="11"/>
      <c r="CL215" s="11"/>
      <c r="CM215" s="11"/>
      <c r="CN215" s="11"/>
      <c r="CO215" s="11"/>
      <c r="CP215" s="11"/>
      <c r="CQ215" s="11"/>
    </row>
    <row r="216" spans="1:95" ht="28.5" x14ac:dyDescent="0.3">
      <c r="A216" s="11"/>
      <c r="B216" s="44" t="s">
        <v>1400</v>
      </c>
      <c r="C216" s="43">
        <v>45992</v>
      </c>
      <c r="D216" s="43">
        <v>46001</v>
      </c>
      <c r="E216" s="443" t="s">
        <v>1410</v>
      </c>
      <c r="F216" s="48" t="s">
        <v>1411</v>
      </c>
      <c r="G216" s="42">
        <v>218</v>
      </c>
      <c r="H216" s="44" t="s">
        <v>167</v>
      </c>
      <c r="I216" s="44" t="s">
        <v>1412</v>
      </c>
      <c r="J216" s="44" t="s">
        <v>1413</v>
      </c>
      <c r="K216" s="45" t="s">
        <v>48</v>
      </c>
      <c r="L216" s="50">
        <v>46022</v>
      </c>
      <c r="M216" s="48" t="s">
        <v>174</v>
      </c>
      <c r="N216" s="48" t="s">
        <v>174</v>
      </c>
      <c r="O216" s="49">
        <v>1</v>
      </c>
      <c r="P216" s="43">
        <v>46047</v>
      </c>
      <c r="Q216" s="41">
        <v>1</v>
      </c>
      <c r="R216" s="53"/>
      <c r="S216" s="53"/>
      <c r="T216" s="54"/>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53"/>
      <c r="AS216" s="53"/>
      <c r="AT216" s="53"/>
      <c r="AU216" s="53"/>
      <c r="AV216" s="53"/>
      <c r="AW216" s="53"/>
      <c r="AX216" s="53"/>
      <c r="AY216" s="53"/>
      <c r="AZ216" s="53"/>
      <c r="BA216" s="53"/>
      <c r="BB216" s="53"/>
      <c r="BC216" s="53"/>
      <c r="BD216" s="53"/>
      <c r="BE216" s="53"/>
      <c r="BF216" s="53"/>
      <c r="BG216" s="53"/>
      <c r="BH216" s="53"/>
      <c r="BI216" s="53"/>
      <c r="BJ216" s="53"/>
      <c r="BK216" s="53"/>
      <c r="BL216" s="53"/>
      <c r="BM216" s="53"/>
      <c r="BN216" s="53"/>
      <c r="BO216" s="53"/>
      <c r="BP216" s="53"/>
      <c r="BQ216" s="53"/>
      <c r="BR216" s="53"/>
      <c r="BS216" s="53"/>
      <c r="BT216" s="53"/>
      <c r="BU216" s="53"/>
      <c r="BV216" s="53"/>
      <c r="BW216" s="53"/>
      <c r="BX216" s="53"/>
      <c r="BY216" s="53"/>
      <c r="BZ216" s="11"/>
      <c r="CA216" s="11"/>
      <c r="CB216" s="11"/>
      <c r="CC216" s="11"/>
      <c r="CD216" s="11"/>
      <c r="CE216" s="11"/>
      <c r="CF216" s="11"/>
      <c r="CG216" s="11"/>
      <c r="CH216" s="11"/>
      <c r="CI216" s="11"/>
      <c r="CJ216" s="11"/>
      <c r="CK216" s="11"/>
      <c r="CL216" s="11"/>
      <c r="CM216" s="11"/>
      <c r="CN216" s="11"/>
      <c r="CO216" s="11"/>
      <c r="CP216" s="11"/>
      <c r="CQ216" s="11"/>
    </row>
    <row r="217" spans="1:95" ht="42.75" x14ac:dyDescent="0.3">
      <c r="A217" s="11"/>
      <c r="B217" s="44" t="s">
        <v>1400</v>
      </c>
      <c r="C217" s="43">
        <v>45992</v>
      </c>
      <c r="D217" s="43">
        <v>46001</v>
      </c>
      <c r="E217" s="44" t="s">
        <v>1414</v>
      </c>
      <c r="F217" s="48" t="s">
        <v>1415</v>
      </c>
      <c r="G217" s="42">
        <v>219</v>
      </c>
      <c r="H217" s="44" t="s">
        <v>322</v>
      </c>
      <c r="I217" s="44" t="s">
        <v>1416</v>
      </c>
      <c r="J217" s="44" t="s">
        <v>1417</v>
      </c>
      <c r="K217" s="45" t="s">
        <v>48</v>
      </c>
      <c r="L217" s="50">
        <v>46022</v>
      </c>
      <c r="M217" s="48" t="s">
        <v>174</v>
      </c>
      <c r="N217" s="48" t="s">
        <v>174</v>
      </c>
      <c r="O217" s="49">
        <v>1</v>
      </c>
      <c r="P217" s="43">
        <v>46047</v>
      </c>
      <c r="Q217" s="41">
        <v>1</v>
      </c>
      <c r="R217" s="53"/>
      <c r="S217" s="53"/>
      <c r="T217" s="54"/>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53"/>
      <c r="AS217" s="53"/>
      <c r="AT217" s="53"/>
      <c r="AU217" s="53"/>
      <c r="AV217" s="53"/>
      <c r="AW217" s="53"/>
      <c r="AX217" s="53"/>
      <c r="AY217" s="53"/>
      <c r="AZ217" s="53"/>
      <c r="BA217" s="53"/>
      <c r="BB217" s="53"/>
      <c r="BC217" s="53"/>
      <c r="BD217" s="53"/>
      <c r="BE217" s="53"/>
      <c r="BF217" s="53"/>
      <c r="BG217" s="53"/>
      <c r="BH217" s="53"/>
      <c r="BI217" s="53"/>
      <c r="BJ217" s="53"/>
      <c r="BK217" s="53"/>
      <c r="BL217" s="53"/>
      <c r="BM217" s="53"/>
      <c r="BN217" s="53"/>
      <c r="BO217" s="53"/>
      <c r="BP217" s="53"/>
      <c r="BQ217" s="53"/>
      <c r="BR217" s="53"/>
      <c r="BS217" s="53"/>
      <c r="BT217" s="53"/>
      <c r="BU217" s="53"/>
      <c r="BV217" s="53"/>
      <c r="BW217" s="53"/>
      <c r="BX217" s="53"/>
      <c r="BY217" s="53"/>
      <c r="BZ217" s="11"/>
      <c r="CA217" s="11"/>
      <c r="CB217" s="11"/>
      <c r="CC217" s="11"/>
      <c r="CD217" s="11"/>
      <c r="CE217" s="11"/>
      <c r="CF217" s="11"/>
      <c r="CG217" s="11"/>
      <c r="CH217" s="11"/>
      <c r="CI217" s="11"/>
      <c r="CJ217" s="11"/>
      <c r="CK217" s="11"/>
      <c r="CL217" s="11"/>
      <c r="CM217" s="11"/>
      <c r="CN217" s="11"/>
      <c r="CO217" s="11"/>
      <c r="CP217" s="11"/>
      <c r="CQ217" s="11"/>
    </row>
    <row r="218" spans="1:95" ht="42.75" x14ac:dyDescent="0.3">
      <c r="A218" s="11"/>
      <c r="B218" s="44" t="s">
        <v>1400</v>
      </c>
      <c r="C218" s="43">
        <v>45992</v>
      </c>
      <c r="D218" s="43">
        <v>46001</v>
      </c>
      <c r="E218" s="44" t="s">
        <v>1418</v>
      </c>
      <c r="F218" s="48" t="s">
        <v>1419</v>
      </c>
      <c r="G218" s="42">
        <v>220</v>
      </c>
      <c r="H218" s="44" t="s">
        <v>167</v>
      </c>
      <c r="I218" s="44" t="s">
        <v>1420</v>
      </c>
      <c r="J218" s="44" t="s">
        <v>1421</v>
      </c>
      <c r="K218" s="45" t="s">
        <v>21</v>
      </c>
      <c r="L218" s="50">
        <v>46022</v>
      </c>
      <c r="M218" s="48" t="s">
        <v>174</v>
      </c>
      <c r="N218" s="48" t="s">
        <v>174</v>
      </c>
      <c r="O218" s="49">
        <v>1</v>
      </c>
      <c r="P218" s="43">
        <v>46047</v>
      </c>
      <c r="Q218" s="41">
        <v>1</v>
      </c>
      <c r="R218" s="53"/>
      <c r="S218" s="53"/>
      <c r="T218" s="54"/>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c r="AS218" s="53"/>
      <c r="AT218" s="53"/>
      <c r="AU218" s="53"/>
      <c r="AV218" s="53"/>
      <c r="AW218" s="53"/>
      <c r="AX218" s="53"/>
      <c r="AY218" s="53"/>
      <c r="AZ218" s="53"/>
      <c r="BA218" s="53"/>
      <c r="BB218" s="53"/>
      <c r="BC218" s="53"/>
      <c r="BD218" s="53"/>
      <c r="BE218" s="53"/>
      <c r="BF218" s="53"/>
      <c r="BG218" s="53"/>
      <c r="BH218" s="53"/>
      <c r="BI218" s="53"/>
      <c r="BJ218" s="53"/>
      <c r="BK218" s="53"/>
      <c r="BL218" s="53"/>
      <c r="BM218" s="53"/>
      <c r="BN218" s="53"/>
      <c r="BO218" s="53"/>
      <c r="BP218" s="53"/>
      <c r="BQ218" s="53"/>
      <c r="BR218" s="53"/>
      <c r="BS218" s="53"/>
      <c r="BT218" s="53"/>
      <c r="BU218" s="53"/>
      <c r="BV218" s="53"/>
      <c r="BW218" s="53"/>
      <c r="BX218" s="53"/>
      <c r="BY218" s="53"/>
      <c r="BZ218" s="11"/>
      <c r="CA218" s="11"/>
      <c r="CB218" s="11"/>
      <c r="CC218" s="11"/>
      <c r="CD218" s="11"/>
      <c r="CE218" s="11"/>
      <c r="CF218" s="11"/>
      <c r="CG218" s="11"/>
      <c r="CH218" s="11"/>
      <c r="CI218" s="11"/>
      <c r="CJ218" s="11"/>
      <c r="CK218" s="11"/>
      <c r="CL218" s="11"/>
      <c r="CM218" s="11"/>
      <c r="CN218" s="11"/>
      <c r="CO218" s="11"/>
      <c r="CP218" s="11"/>
      <c r="CQ218" s="11"/>
    </row>
    <row r="219" spans="1:95" ht="42.75" x14ac:dyDescent="0.3">
      <c r="A219" s="11"/>
      <c r="B219" s="44" t="s">
        <v>1400</v>
      </c>
      <c r="C219" s="43">
        <v>45992</v>
      </c>
      <c r="D219" s="43">
        <v>46001</v>
      </c>
      <c r="E219" s="44" t="s">
        <v>1422</v>
      </c>
      <c r="F219" s="48" t="s">
        <v>1423</v>
      </c>
      <c r="G219" s="42">
        <v>221</v>
      </c>
      <c r="H219" s="44" t="s">
        <v>167</v>
      </c>
      <c r="I219" s="44" t="s">
        <v>1424</v>
      </c>
      <c r="J219" s="44" t="s">
        <v>1425</v>
      </c>
      <c r="K219" s="45" t="s">
        <v>84</v>
      </c>
      <c r="L219" s="50">
        <v>46022</v>
      </c>
      <c r="M219" s="48" t="s">
        <v>174</v>
      </c>
      <c r="N219" s="48" t="s">
        <v>174</v>
      </c>
      <c r="O219" s="49">
        <v>1</v>
      </c>
      <c r="P219" s="43">
        <v>46047</v>
      </c>
      <c r="Q219" s="41">
        <v>1</v>
      </c>
      <c r="R219" s="53"/>
      <c r="S219" s="53"/>
      <c r="T219" s="54"/>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53"/>
      <c r="AS219" s="53"/>
      <c r="AT219" s="53"/>
      <c r="AU219" s="53"/>
      <c r="AV219" s="53"/>
      <c r="AW219" s="53"/>
      <c r="AX219" s="53"/>
      <c r="AY219" s="53"/>
      <c r="AZ219" s="53"/>
      <c r="BA219" s="53"/>
      <c r="BB219" s="53"/>
      <c r="BC219" s="53"/>
      <c r="BD219" s="53"/>
      <c r="BE219" s="53"/>
      <c r="BF219" s="53"/>
      <c r="BG219" s="53"/>
      <c r="BH219" s="53"/>
      <c r="BI219" s="53"/>
      <c r="BJ219" s="53"/>
      <c r="BK219" s="53"/>
      <c r="BL219" s="53"/>
      <c r="BM219" s="53"/>
      <c r="BN219" s="53"/>
      <c r="BO219" s="53"/>
      <c r="BP219" s="53"/>
      <c r="BQ219" s="53"/>
      <c r="BR219" s="53"/>
      <c r="BS219" s="53"/>
      <c r="BT219" s="53"/>
      <c r="BU219" s="53"/>
      <c r="BV219" s="53"/>
      <c r="BW219" s="53"/>
      <c r="BX219" s="53"/>
      <c r="BY219" s="53"/>
      <c r="BZ219" s="11"/>
      <c r="CA219" s="11"/>
      <c r="CB219" s="11"/>
      <c r="CC219" s="11"/>
      <c r="CD219" s="11"/>
      <c r="CE219" s="11"/>
      <c r="CF219" s="11"/>
      <c r="CG219" s="11"/>
      <c r="CH219" s="11"/>
      <c r="CI219" s="11"/>
      <c r="CJ219" s="11"/>
      <c r="CK219" s="11"/>
      <c r="CL219" s="11"/>
      <c r="CM219" s="11"/>
      <c r="CN219" s="11"/>
      <c r="CO219" s="11"/>
      <c r="CP219" s="11"/>
      <c r="CQ219" s="11"/>
    </row>
    <row r="220" spans="1:95" ht="57" x14ac:dyDescent="0.3">
      <c r="A220" s="11"/>
      <c r="B220" s="44" t="s">
        <v>1400</v>
      </c>
      <c r="C220" s="43">
        <v>45992</v>
      </c>
      <c r="D220" s="43">
        <v>46001</v>
      </c>
      <c r="E220" s="44" t="s">
        <v>1426</v>
      </c>
      <c r="F220" s="48" t="s">
        <v>1427</v>
      </c>
      <c r="G220" s="42">
        <v>222</v>
      </c>
      <c r="H220" s="44" t="s">
        <v>167</v>
      </c>
      <c r="I220" s="443" t="s">
        <v>1428</v>
      </c>
      <c r="J220" s="44" t="s">
        <v>1429</v>
      </c>
      <c r="K220" s="45" t="s">
        <v>77</v>
      </c>
      <c r="L220" s="50">
        <v>46022</v>
      </c>
      <c r="M220" s="44" t="s">
        <v>1430</v>
      </c>
      <c r="N220" s="48" t="s">
        <v>174</v>
      </c>
      <c r="O220" s="49">
        <v>1</v>
      </c>
      <c r="P220" s="43">
        <v>46047</v>
      </c>
      <c r="Q220" s="41">
        <v>1</v>
      </c>
      <c r="R220" s="53"/>
      <c r="S220" s="53"/>
      <c r="T220" s="54"/>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c r="AS220" s="53"/>
      <c r="AT220" s="53"/>
      <c r="AU220" s="53"/>
      <c r="AV220" s="53"/>
      <c r="AW220" s="53"/>
      <c r="AX220" s="53"/>
      <c r="AY220" s="53"/>
      <c r="AZ220" s="53"/>
      <c r="BA220" s="53"/>
      <c r="BB220" s="53"/>
      <c r="BC220" s="53"/>
      <c r="BD220" s="53"/>
      <c r="BE220" s="53"/>
      <c r="BF220" s="53"/>
      <c r="BG220" s="53"/>
      <c r="BH220" s="53"/>
      <c r="BI220" s="53"/>
      <c r="BJ220" s="53"/>
      <c r="BK220" s="53"/>
      <c r="BL220" s="53"/>
      <c r="BM220" s="53"/>
      <c r="BN220" s="53"/>
      <c r="BO220" s="53"/>
      <c r="BP220" s="53"/>
      <c r="BQ220" s="53"/>
      <c r="BR220" s="53"/>
      <c r="BS220" s="53"/>
      <c r="BT220" s="53"/>
      <c r="BU220" s="53"/>
      <c r="BV220" s="53"/>
      <c r="BW220" s="53"/>
      <c r="BX220" s="53"/>
      <c r="BY220" s="53"/>
      <c r="BZ220" s="11"/>
      <c r="CA220" s="11"/>
      <c r="CB220" s="11"/>
      <c r="CC220" s="11"/>
      <c r="CD220" s="11"/>
      <c r="CE220" s="11"/>
      <c r="CF220" s="11"/>
      <c r="CG220" s="11"/>
      <c r="CH220" s="11"/>
      <c r="CI220" s="11"/>
      <c r="CJ220" s="11"/>
      <c r="CK220" s="11"/>
      <c r="CL220" s="11"/>
      <c r="CM220" s="11"/>
      <c r="CN220" s="11"/>
      <c r="CO220" s="11"/>
      <c r="CP220" s="11"/>
      <c r="CQ220" s="11"/>
    </row>
    <row r="221" spans="1:95" ht="28.5" x14ac:dyDescent="0.3">
      <c r="A221" s="11"/>
      <c r="B221" s="44" t="s">
        <v>1400</v>
      </c>
      <c r="C221" s="43">
        <v>45992</v>
      </c>
      <c r="D221" s="43">
        <v>46001</v>
      </c>
      <c r="E221" s="44" t="s">
        <v>1431</v>
      </c>
      <c r="F221" s="48" t="s">
        <v>1432</v>
      </c>
      <c r="G221" s="42">
        <v>223</v>
      </c>
      <c r="H221" s="44" t="s">
        <v>167</v>
      </c>
      <c r="I221" s="44" t="s">
        <v>1433</v>
      </c>
      <c r="J221" s="44" t="s">
        <v>1434</v>
      </c>
      <c r="K221" s="45" t="s">
        <v>21</v>
      </c>
      <c r="L221" s="50">
        <v>46022</v>
      </c>
      <c r="M221" s="44" t="s">
        <v>1435</v>
      </c>
      <c r="N221" s="48" t="s">
        <v>174</v>
      </c>
      <c r="O221" s="49">
        <v>1</v>
      </c>
      <c r="P221" s="43">
        <v>46047</v>
      </c>
      <c r="Q221" s="41">
        <v>1</v>
      </c>
      <c r="R221" s="53"/>
      <c r="S221" s="53"/>
      <c r="T221" s="54"/>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53"/>
      <c r="AS221" s="53"/>
      <c r="AT221" s="53"/>
      <c r="AU221" s="53"/>
      <c r="AV221" s="53"/>
      <c r="AW221" s="53"/>
      <c r="AX221" s="53"/>
      <c r="AY221" s="53"/>
      <c r="AZ221" s="53"/>
      <c r="BA221" s="53"/>
      <c r="BB221" s="53"/>
      <c r="BC221" s="53"/>
      <c r="BD221" s="53"/>
      <c r="BE221" s="53"/>
      <c r="BF221" s="53"/>
      <c r="BG221" s="53"/>
      <c r="BH221" s="53"/>
      <c r="BI221" s="53"/>
      <c r="BJ221" s="53"/>
      <c r="BK221" s="53"/>
      <c r="BL221" s="53"/>
      <c r="BM221" s="53"/>
      <c r="BN221" s="53"/>
      <c r="BO221" s="53"/>
      <c r="BP221" s="53"/>
      <c r="BQ221" s="53"/>
      <c r="BR221" s="53"/>
      <c r="BS221" s="53"/>
      <c r="BT221" s="53"/>
      <c r="BU221" s="53"/>
      <c r="BV221" s="53"/>
      <c r="BW221" s="53"/>
      <c r="BX221" s="53"/>
      <c r="BY221" s="53"/>
      <c r="BZ221" s="11"/>
      <c r="CA221" s="11"/>
      <c r="CB221" s="11"/>
      <c r="CC221" s="11"/>
      <c r="CD221" s="11"/>
      <c r="CE221" s="11"/>
      <c r="CF221" s="11"/>
      <c r="CG221" s="11"/>
      <c r="CH221" s="11"/>
      <c r="CI221" s="11"/>
      <c r="CJ221" s="11"/>
      <c r="CK221" s="11"/>
      <c r="CL221" s="11"/>
      <c r="CM221" s="11"/>
      <c r="CN221" s="11"/>
      <c r="CO221" s="11"/>
      <c r="CP221" s="11"/>
      <c r="CQ221" s="11"/>
    </row>
    <row r="222" spans="1:95" ht="256.5" x14ac:dyDescent="0.3">
      <c r="A222" s="11"/>
      <c r="B222" s="44" t="s">
        <v>1400</v>
      </c>
      <c r="C222" s="43">
        <v>45992</v>
      </c>
      <c r="D222" s="43">
        <v>46001</v>
      </c>
      <c r="E222" s="44" t="s">
        <v>1436</v>
      </c>
      <c r="F222" s="44" t="s">
        <v>1437</v>
      </c>
      <c r="G222" s="42">
        <v>224</v>
      </c>
      <c r="H222" s="44" t="s">
        <v>167</v>
      </c>
      <c r="I222" s="44" t="s">
        <v>1438</v>
      </c>
      <c r="J222" s="44" t="s">
        <v>1439</v>
      </c>
      <c r="K222" s="45" t="s">
        <v>66</v>
      </c>
      <c r="L222" s="50">
        <v>46022</v>
      </c>
      <c r="M222" s="48" t="s">
        <v>174</v>
      </c>
      <c r="N222" s="48" t="s">
        <v>174</v>
      </c>
      <c r="O222" s="49">
        <v>1</v>
      </c>
      <c r="P222" s="43">
        <v>46047</v>
      </c>
      <c r="Q222" s="41">
        <v>1</v>
      </c>
      <c r="R222" s="53"/>
      <c r="S222" s="53"/>
      <c r="T222" s="54"/>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53"/>
      <c r="AS222" s="53"/>
      <c r="AT222" s="53"/>
      <c r="AU222" s="53"/>
      <c r="AV222" s="53"/>
      <c r="AW222" s="53"/>
      <c r="AX222" s="53"/>
      <c r="AY222" s="53"/>
      <c r="AZ222" s="53"/>
      <c r="BA222" s="53"/>
      <c r="BB222" s="53"/>
      <c r="BC222" s="53"/>
      <c r="BD222" s="53"/>
      <c r="BE222" s="53"/>
      <c r="BF222" s="53"/>
      <c r="BG222" s="53"/>
      <c r="BH222" s="53"/>
      <c r="BI222" s="53"/>
      <c r="BJ222" s="53"/>
      <c r="BK222" s="53"/>
      <c r="BL222" s="53"/>
      <c r="BM222" s="53"/>
      <c r="BN222" s="53"/>
      <c r="BO222" s="53"/>
      <c r="BP222" s="53"/>
      <c r="BQ222" s="53"/>
      <c r="BR222" s="53"/>
      <c r="BS222" s="53"/>
      <c r="BT222" s="53"/>
      <c r="BU222" s="53"/>
      <c r="BV222" s="53"/>
      <c r="BW222" s="53"/>
      <c r="BX222" s="53"/>
      <c r="BY222" s="53"/>
      <c r="BZ222" s="11"/>
      <c r="CA222" s="11"/>
      <c r="CB222" s="11"/>
      <c r="CC222" s="11"/>
      <c r="CD222" s="11"/>
      <c r="CE222" s="11"/>
      <c r="CF222" s="11"/>
      <c r="CG222" s="11"/>
      <c r="CH222" s="11"/>
      <c r="CI222" s="11"/>
      <c r="CJ222" s="11"/>
      <c r="CK222" s="11"/>
      <c r="CL222" s="11"/>
      <c r="CM222" s="11"/>
      <c r="CN222" s="11"/>
      <c r="CO222" s="11"/>
      <c r="CP222" s="11"/>
      <c r="CQ222" s="11"/>
    </row>
    <row r="223" spans="1:95" ht="28.5" x14ac:dyDescent="0.3">
      <c r="A223" s="11"/>
      <c r="B223" s="44" t="s">
        <v>1400</v>
      </c>
      <c r="C223" s="43">
        <v>45992</v>
      </c>
      <c r="D223" s="43">
        <v>46001</v>
      </c>
      <c r="E223" s="44" t="s">
        <v>1440</v>
      </c>
      <c r="F223" s="48" t="s">
        <v>1441</v>
      </c>
      <c r="G223" s="42">
        <v>225</v>
      </c>
      <c r="H223" s="44" t="s">
        <v>167</v>
      </c>
      <c r="I223" s="44" t="s">
        <v>1442</v>
      </c>
      <c r="J223" s="44" t="s">
        <v>1443</v>
      </c>
      <c r="K223" s="45" t="s">
        <v>48</v>
      </c>
      <c r="L223" s="50">
        <v>46022</v>
      </c>
      <c r="M223" s="48" t="s">
        <v>174</v>
      </c>
      <c r="N223" s="48" t="s">
        <v>174</v>
      </c>
      <c r="O223" s="49">
        <v>1</v>
      </c>
      <c r="P223" s="43">
        <v>46047</v>
      </c>
      <c r="Q223" s="41">
        <v>1</v>
      </c>
      <c r="R223" s="53"/>
      <c r="S223" s="53"/>
      <c r="T223" s="54"/>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c r="AS223" s="53"/>
      <c r="AT223" s="53"/>
      <c r="AU223" s="53"/>
      <c r="AV223" s="53"/>
      <c r="AW223" s="53"/>
      <c r="AX223" s="53"/>
      <c r="AY223" s="53"/>
      <c r="AZ223" s="53"/>
      <c r="BA223" s="53"/>
      <c r="BB223" s="53"/>
      <c r="BC223" s="53"/>
      <c r="BD223" s="53"/>
      <c r="BE223" s="53"/>
      <c r="BF223" s="53"/>
      <c r="BG223" s="53"/>
      <c r="BH223" s="53"/>
      <c r="BI223" s="53"/>
      <c r="BJ223" s="53"/>
      <c r="BK223" s="53"/>
      <c r="BL223" s="53"/>
      <c r="BM223" s="53"/>
      <c r="BN223" s="53"/>
      <c r="BO223" s="53"/>
      <c r="BP223" s="53"/>
      <c r="BQ223" s="53"/>
      <c r="BR223" s="53"/>
      <c r="BS223" s="53"/>
      <c r="BT223" s="53"/>
      <c r="BU223" s="53"/>
      <c r="BV223" s="53"/>
      <c r="BW223" s="53"/>
      <c r="BX223" s="53"/>
      <c r="BY223" s="53"/>
      <c r="BZ223" s="11"/>
      <c r="CA223" s="11"/>
      <c r="CB223" s="11"/>
      <c r="CC223" s="11"/>
      <c r="CD223" s="11"/>
      <c r="CE223" s="11"/>
      <c r="CF223" s="11"/>
      <c r="CG223" s="11"/>
      <c r="CH223" s="11"/>
      <c r="CI223" s="11"/>
      <c r="CJ223" s="11"/>
      <c r="CK223" s="11"/>
      <c r="CL223" s="11"/>
      <c r="CM223" s="11"/>
      <c r="CN223" s="11"/>
      <c r="CO223" s="11"/>
      <c r="CP223" s="11"/>
      <c r="CQ223" s="11"/>
    </row>
    <row r="224" spans="1:95" ht="409.5" x14ac:dyDescent="0.3">
      <c r="A224" s="11"/>
      <c r="B224" s="44" t="s">
        <v>1400</v>
      </c>
      <c r="C224" s="43">
        <v>45992</v>
      </c>
      <c r="D224" s="43">
        <v>46001</v>
      </c>
      <c r="E224" s="44" t="s">
        <v>1444</v>
      </c>
      <c r="F224" s="44" t="s">
        <v>1445</v>
      </c>
      <c r="G224" s="42">
        <v>226</v>
      </c>
      <c r="H224" s="44" t="s">
        <v>167</v>
      </c>
      <c r="I224" s="44" t="s">
        <v>1446</v>
      </c>
      <c r="J224" s="44" t="s">
        <v>1447</v>
      </c>
      <c r="K224" s="45" t="s">
        <v>66</v>
      </c>
      <c r="L224" s="50">
        <v>46022</v>
      </c>
      <c r="M224" s="48" t="s">
        <v>174</v>
      </c>
      <c r="N224" s="48" t="s">
        <v>174</v>
      </c>
      <c r="O224" s="49">
        <v>1</v>
      </c>
      <c r="P224" s="43">
        <v>46047</v>
      </c>
      <c r="Q224" s="41">
        <v>1</v>
      </c>
      <c r="R224" s="53"/>
      <c r="S224" s="53"/>
      <c r="T224" s="54"/>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53"/>
      <c r="AS224" s="53"/>
      <c r="AT224" s="53"/>
      <c r="AU224" s="53"/>
      <c r="AV224" s="53"/>
      <c r="AW224" s="53"/>
      <c r="AX224" s="53"/>
      <c r="AY224" s="53"/>
      <c r="AZ224" s="53"/>
      <c r="BA224" s="53"/>
      <c r="BB224" s="53"/>
      <c r="BC224" s="53"/>
      <c r="BD224" s="53"/>
      <c r="BE224" s="53"/>
      <c r="BF224" s="53"/>
      <c r="BG224" s="53"/>
      <c r="BH224" s="53"/>
      <c r="BI224" s="53"/>
      <c r="BJ224" s="53"/>
      <c r="BK224" s="53"/>
      <c r="BL224" s="53"/>
      <c r="BM224" s="53"/>
      <c r="BN224" s="53"/>
      <c r="BO224" s="53"/>
      <c r="BP224" s="53"/>
      <c r="BQ224" s="53"/>
      <c r="BR224" s="53"/>
      <c r="BS224" s="53"/>
      <c r="BT224" s="53"/>
      <c r="BU224" s="53"/>
      <c r="BV224" s="53"/>
      <c r="BW224" s="53"/>
      <c r="BX224" s="53"/>
      <c r="BY224" s="53"/>
      <c r="BZ224" s="11"/>
      <c r="CA224" s="11"/>
      <c r="CB224" s="11"/>
      <c r="CC224" s="11"/>
      <c r="CD224" s="11"/>
      <c r="CE224" s="11"/>
      <c r="CF224" s="11"/>
      <c r="CG224" s="11"/>
      <c r="CH224" s="11"/>
      <c r="CI224" s="11"/>
      <c r="CJ224" s="11"/>
      <c r="CK224" s="11"/>
      <c r="CL224" s="11"/>
      <c r="CM224" s="11"/>
      <c r="CN224" s="11"/>
      <c r="CO224" s="11"/>
      <c r="CP224" s="11"/>
      <c r="CQ224" s="11"/>
    </row>
    <row r="225" spans="1:95" ht="42.75" x14ac:dyDescent="0.3">
      <c r="A225" s="11"/>
      <c r="B225" s="44" t="s">
        <v>1400</v>
      </c>
      <c r="C225" s="43">
        <v>45992</v>
      </c>
      <c r="D225" s="43">
        <v>46001</v>
      </c>
      <c r="E225" s="44" t="s">
        <v>1448</v>
      </c>
      <c r="F225" s="48" t="s">
        <v>1449</v>
      </c>
      <c r="G225" s="42">
        <v>227</v>
      </c>
      <c r="H225" s="44" t="s">
        <v>167</v>
      </c>
      <c r="I225" s="44" t="s">
        <v>1450</v>
      </c>
      <c r="J225" s="44" t="s">
        <v>1451</v>
      </c>
      <c r="K225" s="45" t="s">
        <v>41</v>
      </c>
      <c r="L225" s="50">
        <v>46022</v>
      </c>
      <c r="M225" s="48" t="s">
        <v>174</v>
      </c>
      <c r="N225" s="48" t="s">
        <v>174</v>
      </c>
      <c r="O225" s="49">
        <v>1</v>
      </c>
      <c r="P225" s="43">
        <v>46047</v>
      </c>
      <c r="Q225" s="41">
        <v>1</v>
      </c>
      <c r="R225" s="53"/>
      <c r="S225" s="53"/>
      <c r="T225" s="54"/>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53"/>
      <c r="AS225" s="53"/>
      <c r="AT225" s="53"/>
      <c r="AU225" s="53"/>
      <c r="AV225" s="53"/>
      <c r="AW225" s="53"/>
      <c r="AX225" s="53"/>
      <c r="AY225" s="53"/>
      <c r="AZ225" s="53"/>
      <c r="BA225" s="53"/>
      <c r="BB225" s="53"/>
      <c r="BC225" s="53"/>
      <c r="BD225" s="53"/>
      <c r="BE225" s="53"/>
      <c r="BF225" s="53"/>
      <c r="BG225" s="53"/>
      <c r="BH225" s="53"/>
      <c r="BI225" s="53"/>
      <c r="BJ225" s="53"/>
      <c r="BK225" s="53"/>
      <c r="BL225" s="53"/>
      <c r="BM225" s="53"/>
      <c r="BN225" s="53"/>
      <c r="BO225" s="53"/>
      <c r="BP225" s="53"/>
      <c r="BQ225" s="53"/>
      <c r="BR225" s="53"/>
      <c r="BS225" s="53"/>
      <c r="BT225" s="53"/>
      <c r="BU225" s="53"/>
      <c r="BV225" s="53"/>
      <c r="BW225" s="53"/>
      <c r="BX225" s="53"/>
      <c r="BY225" s="53"/>
      <c r="BZ225" s="11"/>
      <c r="CA225" s="11"/>
      <c r="CB225" s="11"/>
      <c r="CC225" s="11"/>
      <c r="CD225" s="11"/>
      <c r="CE225" s="11"/>
      <c r="CF225" s="11"/>
      <c r="CG225" s="11"/>
      <c r="CH225" s="11"/>
      <c r="CI225" s="11"/>
      <c r="CJ225" s="11"/>
      <c r="CK225" s="11"/>
      <c r="CL225" s="11"/>
      <c r="CM225" s="11"/>
      <c r="CN225" s="11"/>
      <c r="CO225" s="11"/>
      <c r="CP225" s="11"/>
      <c r="CQ225" s="11"/>
    </row>
    <row r="226" spans="1:95" ht="28.5" x14ac:dyDescent="0.3">
      <c r="A226" s="11"/>
      <c r="B226" s="44" t="s">
        <v>1400</v>
      </c>
      <c r="C226" s="43">
        <v>45992</v>
      </c>
      <c r="D226" s="43">
        <v>46001</v>
      </c>
      <c r="E226" s="44" t="s">
        <v>1452</v>
      </c>
      <c r="F226" s="48" t="s">
        <v>1453</v>
      </c>
      <c r="G226" s="42">
        <v>228</v>
      </c>
      <c r="H226" s="44" t="s">
        <v>167</v>
      </c>
      <c r="I226" s="443" t="s">
        <v>1454</v>
      </c>
      <c r="J226" s="44" t="s">
        <v>1455</v>
      </c>
      <c r="K226" s="45" t="s">
        <v>56</v>
      </c>
      <c r="L226" s="50">
        <v>46022</v>
      </c>
      <c r="M226" s="48" t="s">
        <v>174</v>
      </c>
      <c r="N226" s="48" t="s">
        <v>174</v>
      </c>
      <c r="O226" s="49">
        <v>1</v>
      </c>
      <c r="P226" s="43">
        <v>46047</v>
      </c>
      <c r="Q226" s="41">
        <v>1</v>
      </c>
      <c r="R226" s="53"/>
      <c r="S226" s="53"/>
      <c r="T226" s="54"/>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c r="AS226" s="53"/>
      <c r="AT226" s="53"/>
      <c r="AU226" s="53"/>
      <c r="AV226" s="53"/>
      <c r="AW226" s="53"/>
      <c r="AX226" s="53"/>
      <c r="AY226" s="53"/>
      <c r="AZ226" s="53"/>
      <c r="BA226" s="53"/>
      <c r="BB226" s="53"/>
      <c r="BC226" s="53"/>
      <c r="BD226" s="53"/>
      <c r="BE226" s="53"/>
      <c r="BF226" s="53"/>
      <c r="BG226" s="53"/>
      <c r="BH226" s="53"/>
      <c r="BI226" s="53"/>
      <c r="BJ226" s="53"/>
      <c r="BK226" s="53"/>
      <c r="BL226" s="53"/>
      <c r="BM226" s="53"/>
      <c r="BN226" s="53"/>
      <c r="BO226" s="53"/>
      <c r="BP226" s="53"/>
      <c r="BQ226" s="53"/>
      <c r="BR226" s="53"/>
      <c r="BS226" s="53"/>
      <c r="BT226" s="53"/>
      <c r="BU226" s="53"/>
      <c r="BV226" s="53"/>
      <c r="BW226" s="53"/>
      <c r="BX226" s="53"/>
      <c r="BY226" s="53"/>
      <c r="BZ226" s="11"/>
      <c r="CA226" s="11"/>
      <c r="CB226" s="11"/>
      <c r="CC226" s="11"/>
      <c r="CD226" s="11"/>
      <c r="CE226" s="11"/>
      <c r="CF226" s="11"/>
      <c r="CG226" s="11"/>
      <c r="CH226" s="11"/>
      <c r="CI226" s="11"/>
      <c r="CJ226" s="11"/>
      <c r="CK226" s="11"/>
      <c r="CL226" s="11"/>
      <c r="CM226" s="11"/>
      <c r="CN226" s="11"/>
      <c r="CO226" s="11"/>
      <c r="CP226" s="11"/>
      <c r="CQ226" s="11"/>
    </row>
    <row r="227" spans="1:95" ht="28.5" x14ac:dyDescent="0.3">
      <c r="A227" s="11"/>
      <c r="B227" s="44" t="s">
        <v>1400</v>
      </c>
      <c r="C227" s="43">
        <v>45992</v>
      </c>
      <c r="D227" s="43">
        <v>46001</v>
      </c>
      <c r="E227" s="44" t="s">
        <v>1456</v>
      </c>
      <c r="F227" s="48" t="s">
        <v>1457</v>
      </c>
      <c r="G227" s="42">
        <v>229</v>
      </c>
      <c r="H227" s="44" t="s">
        <v>322</v>
      </c>
      <c r="I227" s="44" t="s">
        <v>1458</v>
      </c>
      <c r="J227" s="44" t="s">
        <v>1459</v>
      </c>
      <c r="K227" s="45" t="s">
        <v>48</v>
      </c>
      <c r="L227" s="50">
        <v>46022</v>
      </c>
      <c r="M227" s="48" t="s">
        <v>174</v>
      </c>
      <c r="N227" s="48" t="s">
        <v>174</v>
      </c>
      <c r="O227" s="49">
        <v>1</v>
      </c>
      <c r="P227" s="43">
        <v>46047</v>
      </c>
      <c r="Q227" s="41">
        <v>1</v>
      </c>
      <c r="R227" s="53"/>
      <c r="S227" s="53"/>
      <c r="T227" s="54"/>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53"/>
      <c r="AS227" s="53"/>
      <c r="AT227" s="53"/>
      <c r="AU227" s="53"/>
      <c r="AV227" s="53"/>
      <c r="AW227" s="53"/>
      <c r="AX227" s="53"/>
      <c r="AY227" s="53"/>
      <c r="AZ227" s="53"/>
      <c r="BA227" s="53"/>
      <c r="BB227" s="53"/>
      <c r="BC227" s="53"/>
      <c r="BD227" s="53"/>
      <c r="BE227" s="53"/>
      <c r="BF227" s="53"/>
      <c r="BG227" s="53"/>
      <c r="BH227" s="53"/>
      <c r="BI227" s="53"/>
      <c r="BJ227" s="53"/>
      <c r="BK227" s="53"/>
      <c r="BL227" s="53"/>
      <c r="BM227" s="53"/>
      <c r="BN227" s="53"/>
      <c r="BO227" s="53"/>
      <c r="BP227" s="53"/>
      <c r="BQ227" s="53"/>
      <c r="BR227" s="53"/>
      <c r="BS227" s="53"/>
      <c r="BT227" s="53"/>
      <c r="BU227" s="53"/>
      <c r="BV227" s="53"/>
      <c r="BW227" s="53"/>
      <c r="BX227" s="53"/>
      <c r="BY227" s="53"/>
      <c r="BZ227" s="11"/>
      <c r="CA227" s="11"/>
      <c r="CB227" s="11"/>
      <c r="CC227" s="11"/>
      <c r="CD227" s="11"/>
      <c r="CE227" s="11"/>
      <c r="CF227" s="11"/>
      <c r="CG227" s="11"/>
      <c r="CH227" s="11"/>
      <c r="CI227" s="11"/>
      <c r="CJ227" s="11"/>
      <c r="CK227" s="11"/>
      <c r="CL227" s="11"/>
      <c r="CM227" s="11"/>
      <c r="CN227" s="11"/>
      <c r="CO227" s="11"/>
      <c r="CP227" s="11"/>
      <c r="CQ227" s="11"/>
    </row>
    <row r="228" spans="1:95" ht="28.5" x14ac:dyDescent="0.3">
      <c r="A228" s="11"/>
      <c r="B228" s="44" t="s">
        <v>1400</v>
      </c>
      <c r="C228" s="43">
        <v>45992</v>
      </c>
      <c r="D228" s="43">
        <v>46001</v>
      </c>
      <c r="E228" s="44" t="s">
        <v>1460</v>
      </c>
      <c r="F228" s="48" t="s">
        <v>1461</v>
      </c>
      <c r="G228" s="42">
        <v>230</v>
      </c>
      <c r="H228" s="44" t="s">
        <v>167</v>
      </c>
      <c r="I228" s="44" t="s">
        <v>1462</v>
      </c>
      <c r="J228" s="44" t="s">
        <v>1463</v>
      </c>
      <c r="K228" s="45" t="s">
        <v>49</v>
      </c>
      <c r="L228" s="50">
        <v>46022</v>
      </c>
      <c r="M228" s="48" t="s">
        <v>174</v>
      </c>
      <c r="N228" s="48" t="s">
        <v>174</v>
      </c>
      <c r="O228" s="49">
        <v>1</v>
      </c>
      <c r="P228" s="43">
        <v>46047</v>
      </c>
      <c r="Q228" s="41">
        <v>1</v>
      </c>
      <c r="R228" s="53"/>
      <c r="S228" s="53"/>
      <c r="T228" s="54"/>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c r="AS228" s="53"/>
      <c r="AT228" s="53"/>
      <c r="AU228" s="53"/>
      <c r="AV228" s="53"/>
      <c r="AW228" s="53"/>
      <c r="AX228" s="53"/>
      <c r="AY228" s="53"/>
      <c r="AZ228" s="53"/>
      <c r="BA228" s="53"/>
      <c r="BB228" s="53"/>
      <c r="BC228" s="53"/>
      <c r="BD228" s="53"/>
      <c r="BE228" s="53"/>
      <c r="BF228" s="53"/>
      <c r="BG228" s="53"/>
      <c r="BH228" s="53"/>
      <c r="BI228" s="53"/>
      <c r="BJ228" s="53"/>
      <c r="BK228" s="53"/>
      <c r="BL228" s="53"/>
      <c r="BM228" s="53"/>
      <c r="BN228" s="53"/>
      <c r="BO228" s="53"/>
      <c r="BP228" s="53"/>
      <c r="BQ228" s="53"/>
      <c r="BR228" s="53"/>
      <c r="BS228" s="53"/>
      <c r="BT228" s="53"/>
      <c r="BU228" s="53"/>
      <c r="BV228" s="53"/>
      <c r="BW228" s="53"/>
      <c r="BX228" s="53"/>
      <c r="BY228" s="53"/>
      <c r="BZ228" s="11"/>
      <c r="CA228" s="11"/>
      <c r="CB228" s="11"/>
      <c r="CC228" s="11"/>
      <c r="CD228" s="11"/>
      <c r="CE228" s="11"/>
      <c r="CF228" s="11"/>
      <c r="CG228" s="11"/>
      <c r="CH228" s="11"/>
      <c r="CI228" s="11"/>
      <c r="CJ228" s="11"/>
      <c r="CK228" s="11"/>
      <c r="CL228" s="11"/>
      <c r="CM228" s="11"/>
      <c r="CN228" s="11"/>
      <c r="CO228" s="11"/>
      <c r="CP228" s="11"/>
      <c r="CQ228" s="11"/>
    </row>
    <row r="229" spans="1:95" ht="28.5" x14ac:dyDescent="0.3">
      <c r="A229" s="11"/>
      <c r="B229" s="44" t="s">
        <v>1464</v>
      </c>
      <c r="C229" s="43">
        <v>45992</v>
      </c>
      <c r="D229" s="43">
        <v>46001</v>
      </c>
      <c r="E229" s="44" t="s">
        <v>1465</v>
      </c>
      <c r="F229" s="48" t="s">
        <v>1466</v>
      </c>
      <c r="G229" s="42">
        <v>231</v>
      </c>
      <c r="H229" s="44" t="s">
        <v>167</v>
      </c>
      <c r="I229" s="44" t="s">
        <v>1467</v>
      </c>
      <c r="J229" s="44" t="s">
        <v>1393</v>
      </c>
      <c r="K229" s="45" t="s">
        <v>21</v>
      </c>
      <c r="L229" s="50">
        <v>46022</v>
      </c>
      <c r="M229" s="44" t="s">
        <v>1468</v>
      </c>
      <c r="N229" s="48" t="s">
        <v>174</v>
      </c>
      <c r="O229" s="49">
        <v>1</v>
      </c>
      <c r="P229" s="43">
        <v>46047</v>
      </c>
      <c r="Q229" s="41">
        <v>1</v>
      </c>
      <c r="R229" s="53"/>
      <c r="S229" s="53"/>
      <c r="T229" s="54"/>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c r="AS229" s="53"/>
      <c r="AT229" s="53"/>
      <c r="AU229" s="53"/>
      <c r="AV229" s="53"/>
      <c r="AW229" s="53"/>
      <c r="AX229" s="53"/>
      <c r="AY229" s="53"/>
      <c r="AZ229" s="53"/>
      <c r="BA229" s="53"/>
      <c r="BB229" s="53"/>
      <c r="BC229" s="53"/>
      <c r="BD229" s="53"/>
      <c r="BE229" s="53"/>
      <c r="BF229" s="53"/>
      <c r="BG229" s="53"/>
      <c r="BH229" s="53"/>
      <c r="BI229" s="53"/>
      <c r="BJ229" s="53"/>
      <c r="BK229" s="53"/>
      <c r="BL229" s="53"/>
      <c r="BM229" s="53"/>
      <c r="BN229" s="53"/>
      <c r="BO229" s="53"/>
      <c r="BP229" s="53"/>
      <c r="BQ229" s="53"/>
      <c r="BR229" s="53"/>
      <c r="BS229" s="53"/>
      <c r="BT229" s="53"/>
      <c r="BU229" s="53"/>
      <c r="BV229" s="53"/>
      <c r="BW229" s="53"/>
      <c r="BX229" s="53"/>
      <c r="BY229" s="53"/>
      <c r="BZ229" s="11"/>
      <c r="CA229" s="11"/>
      <c r="CB229" s="11"/>
      <c r="CC229" s="11"/>
      <c r="CD229" s="11"/>
      <c r="CE229" s="11"/>
      <c r="CF229" s="11"/>
      <c r="CG229" s="11"/>
      <c r="CH229" s="11"/>
      <c r="CI229" s="11"/>
      <c r="CJ229" s="11"/>
      <c r="CK229" s="11"/>
      <c r="CL229" s="11"/>
      <c r="CM229" s="11"/>
      <c r="CN229" s="11"/>
      <c r="CO229" s="11"/>
      <c r="CP229" s="11"/>
      <c r="CQ229" s="11"/>
    </row>
    <row r="230" spans="1:95" ht="28.5" x14ac:dyDescent="0.3">
      <c r="A230" s="11"/>
      <c r="B230" s="44" t="s">
        <v>1464</v>
      </c>
      <c r="C230" s="43">
        <v>45992</v>
      </c>
      <c r="D230" s="43">
        <v>46001</v>
      </c>
      <c r="E230" s="44" t="s">
        <v>1469</v>
      </c>
      <c r="F230" s="48" t="s">
        <v>1470</v>
      </c>
      <c r="G230" s="42">
        <v>232</v>
      </c>
      <c r="H230" s="44" t="s">
        <v>167</v>
      </c>
      <c r="I230" s="44" t="s">
        <v>1471</v>
      </c>
      <c r="J230" s="44" t="s">
        <v>1472</v>
      </c>
      <c r="K230" s="45" t="s">
        <v>21</v>
      </c>
      <c r="L230" s="50">
        <v>46022</v>
      </c>
      <c r="M230" s="44" t="s">
        <v>1468</v>
      </c>
      <c r="N230" s="48" t="s">
        <v>174</v>
      </c>
      <c r="O230" s="49">
        <v>1</v>
      </c>
      <c r="P230" s="43">
        <v>46047</v>
      </c>
      <c r="Q230" s="41">
        <v>1</v>
      </c>
      <c r="R230" s="53"/>
      <c r="S230" s="53"/>
      <c r="T230" s="54"/>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53"/>
      <c r="AS230" s="53"/>
      <c r="AT230" s="53"/>
      <c r="AU230" s="53"/>
      <c r="AV230" s="53"/>
      <c r="AW230" s="53"/>
      <c r="AX230" s="53"/>
      <c r="AY230" s="53"/>
      <c r="AZ230" s="53"/>
      <c r="BA230" s="53"/>
      <c r="BB230" s="53"/>
      <c r="BC230" s="53"/>
      <c r="BD230" s="53"/>
      <c r="BE230" s="53"/>
      <c r="BF230" s="53"/>
      <c r="BG230" s="53"/>
      <c r="BH230" s="53"/>
      <c r="BI230" s="53"/>
      <c r="BJ230" s="53"/>
      <c r="BK230" s="53"/>
      <c r="BL230" s="53"/>
      <c r="BM230" s="53"/>
      <c r="BN230" s="53"/>
      <c r="BO230" s="53"/>
      <c r="BP230" s="53"/>
      <c r="BQ230" s="53"/>
      <c r="BR230" s="53"/>
      <c r="BS230" s="53"/>
      <c r="BT230" s="53"/>
      <c r="BU230" s="53"/>
      <c r="BV230" s="53"/>
      <c r="BW230" s="53"/>
      <c r="BX230" s="53"/>
      <c r="BY230" s="53"/>
      <c r="BZ230" s="11"/>
      <c r="CA230" s="11"/>
      <c r="CB230" s="11"/>
      <c r="CC230" s="11"/>
      <c r="CD230" s="11"/>
      <c r="CE230" s="11"/>
      <c r="CF230" s="11"/>
      <c r="CG230" s="11"/>
      <c r="CH230" s="11"/>
      <c r="CI230" s="11"/>
      <c r="CJ230" s="11"/>
      <c r="CK230" s="11"/>
      <c r="CL230" s="11"/>
      <c r="CM230" s="11"/>
      <c r="CN230" s="11"/>
      <c r="CO230" s="11"/>
      <c r="CP230" s="11"/>
      <c r="CQ230" s="11"/>
    </row>
    <row r="231" spans="1:95" ht="42.75" x14ac:dyDescent="0.3">
      <c r="A231" s="11"/>
      <c r="B231" s="44" t="s">
        <v>1464</v>
      </c>
      <c r="C231" s="43">
        <v>45992</v>
      </c>
      <c r="D231" s="43">
        <v>46001</v>
      </c>
      <c r="E231" s="44" t="s">
        <v>1473</v>
      </c>
      <c r="F231" s="48" t="s">
        <v>1474</v>
      </c>
      <c r="G231" s="42">
        <v>233</v>
      </c>
      <c r="H231" s="44" t="s">
        <v>167</v>
      </c>
      <c r="I231" s="44" t="s">
        <v>1475</v>
      </c>
      <c r="J231" s="44" t="s">
        <v>1476</v>
      </c>
      <c r="K231" s="45" t="s">
        <v>66</v>
      </c>
      <c r="L231" s="50">
        <v>46022</v>
      </c>
      <c r="M231" s="44" t="s">
        <v>1477</v>
      </c>
      <c r="N231" s="48" t="s">
        <v>174</v>
      </c>
      <c r="O231" s="49">
        <v>1</v>
      </c>
      <c r="P231" s="43">
        <v>46047</v>
      </c>
      <c r="Q231" s="41">
        <v>1</v>
      </c>
      <c r="R231" s="53"/>
      <c r="S231" s="53"/>
      <c r="T231" s="54"/>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53"/>
      <c r="AS231" s="53"/>
      <c r="AT231" s="53"/>
      <c r="AU231" s="53"/>
      <c r="AV231" s="53"/>
      <c r="AW231" s="53"/>
      <c r="AX231" s="53"/>
      <c r="AY231" s="53"/>
      <c r="AZ231" s="53"/>
      <c r="BA231" s="53"/>
      <c r="BB231" s="53"/>
      <c r="BC231" s="53"/>
      <c r="BD231" s="53"/>
      <c r="BE231" s="53"/>
      <c r="BF231" s="53"/>
      <c r="BG231" s="53"/>
      <c r="BH231" s="53"/>
      <c r="BI231" s="53"/>
      <c r="BJ231" s="53"/>
      <c r="BK231" s="53"/>
      <c r="BL231" s="53"/>
      <c r="BM231" s="53"/>
      <c r="BN231" s="53"/>
      <c r="BO231" s="53"/>
      <c r="BP231" s="53"/>
      <c r="BQ231" s="53"/>
      <c r="BR231" s="53"/>
      <c r="BS231" s="53"/>
      <c r="BT231" s="53"/>
      <c r="BU231" s="53"/>
      <c r="BV231" s="53"/>
      <c r="BW231" s="53"/>
      <c r="BX231" s="53"/>
      <c r="BY231" s="53"/>
      <c r="BZ231" s="11"/>
      <c r="CA231" s="11"/>
      <c r="CB231" s="11"/>
      <c r="CC231" s="11"/>
      <c r="CD231" s="11"/>
      <c r="CE231" s="11"/>
      <c r="CF231" s="11"/>
      <c r="CG231" s="11"/>
      <c r="CH231" s="11"/>
      <c r="CI231" s="11"/>
      <c r="CJ231" s="11"/>
      <c r="CK231" s="11"/>
      <c r="CL231" s="11"/>
      <c r="CM231" s="11"/>
      <c r="CN231" s="11"/>
      <c r="CO231" s="11"/>
      <c r="CP231" s="11"/>
      <c r="CQ231" s="11"/>
    </row>
    <row r="232" spans="1:95" ht="42.75" x14ac:dyDescent="0.3">
      <c r="A232" s="11"/>
      <c r="B232" s="44" t="s">
        <v>1464</v>
      </c>
      <c r="C232" s="43">
        <v>45992</v>
      </c>
      <c r="D232" s="43">
        <v>46001</v>
      </c>
      <c r="E232" s="44" t="s">
        <v>1478</v>
      </c>
      <c r="F232" s="48" t="s">
        <v>1479</v>
      </c>
      <c r="G232" s="42">
        <v>234</v>
      </c>
      <c r="H232" s="44" t="s">
        <v>167</v>
      </c>
      <c r="I232" s="44" t="s">
        <v>1480</v>
      </c>
      <c r="J232" s="44" t="s">
        <v>1481</v>
      </c>
      <c r="K232" s="45" t="s">
        <v>66</v>
      </c>
      <c r="L232" s="50">
        <v>46022</v>
      </c>
      <c r="M232" s="48" t="s">
        <v>174</v>
      </c>
      <c r="N232" s="48" t="s">
        <v>174</v>
      </c>
      <c r="O232" s="49">
        <v>1</v>
      </c>
      <c r="P232" s="43">
        <v>46047</v>
      </c>
      <c r="Q232" s="41">
        <v>1</v>
      </c>
      <c r="R232" s="53"/>
      <c r="S232" s="53"/>
      <c r="T232" s="54"/>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c r="AS232" s="53"/>
      <c r="AT232" s="53"/>
      <c r="AU232" s="53"/>
      <c r="AV232" s="53"/>
      <c r="AW232" s="53"/>
      <c r="AX232" s="53"/>
      <c r="AY232" s="53"/>
      <c r="AZ232" s="53"/>
      <c r="BA232" s="53"/>
      <c r="BB232" s="53"/>
      <c r="BC232" s="53"/>
      <c r="BD232" s="53"/>
      <c r="BE232" s="53"/>
      <c r="BF232" s="53"/>
      <c r="BG232" s="53"/>
      <c r="BH232" s="53"/>
      <c r="BI232" s="53"/>
      <c r="BJ232" s="53"/>
      <c r="BK232" s="53"/>
      <c r="BL232" s="53"/>
      <c r="BM232" s="53"/>
      <c r="BN232" s="53"/>
      <c r="BO232" s="53"/>
      <c r="BP232" s="53"/>
      <c r="BQ232" s="53"/>
      <c r="BR232" s="53"/>
      <c r="BS232" s="53"/>
      <c r="BT232" s="53"/>
      <c r="BU232" s="53"/>
      <c r="BV232" s="53"/>
      <c r="BW232" s="53"/>
      <c r="BX232" s="53"/>
      <c r="BY232" s="53"/>
      <c r="BZ232" s="11"/>
      <c r="CA232" s="11"/>
      <c r="CB232" s="11"/>
      <c r="CC232" s="11"/>
      <c r="CD232" s="11"/>
      <c r="CE232" s="11"/>
      <c r="CF232" s="11"/>
      <c r="CG232" s="11"/>
      <c r="CH232" s="11"/>
      <c r="CI232" s="11"/>
      <c r="CJ232" s="11"/>
      <c r="CK232" s="11"/>
      <c r="CL232" s="11"/>
      <c r="CM232" s="11"/>
      <c r="CN232" s="11"/>
      <c r="CO232" s="11"/>
      <c r="CP232" s="11"/>
      <c r="CQ232" s="11"/>
    </row>
    <row r="233" spans="1:95" ht="42.75" x14ac:dyDescent="0.3">
      <c r="A233" s="11"/>
      <c r="B233" s="44" t="s">
        <v>1464</v>
      </c>
      <c r="C233" s="43">
        <v>45992</v>
      </c>
      <c r="D233" s="43">
        <v>46001</v>
      </c>
      <c r="E233" s="44" t="s">
        <v>1482</v>
      </c>
      <c r="F233" s="48" t="s">
        <v>1483</v>
      </c>
      <c r="G233" s="42">
        <v>235</v>
      </c>
      <c r="H233" s="44" t="s">
        <v>167</v>
      </c>
      <c r="I233" s="44" t="s">
        <v>1484</v>
      </c>
      <c r="J233" s="44" t="s">
        <v>1485</v>
      </c>
      <c r="K233" s="45" t="s">
        <v>37</v>
      </c>
      <c r="L233" s="50">
        <v>46022</v>
      </c>
      <c r="M233" s="48" t="s">
        <v>174</v>
      </c>
      <c r="N233" s="48" t="s">
        <v>174</v>
      </c>
      <c r="O233" s="49">
        <v>1</v>
      </c>
      <c r="P233" s="43">
        <v>46047</v>
      </c>
      <c r="Q233" s="41">
        <v>1</v>
      </c>
      <c r="R233" s="53"/>
      <c r="S233" s="53"/>
      <c r="T233" s="54"/>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53"/>
      <c r="AS233" s="53"/>
      <c r="AT233" s="53"/>
      <c r="AU233" s="53"/>
      <c r="AV233" s="53"/>
      <c r="AW233" s="53"/>
      <c r="AX233" s="53"/>
      <c r="AY233" s="53"/>
      <c r="AZ233" s="53"/>
      <c r="BA233" s="53"/>
      <c r="BB233" s="53"/>
      <c r="BC233" s="53"/>
      <c r="BD233" s="53"/>
      <c r="BE233" s="53"/>
      <c r="BF233" s="53"/>
      <c r="BG233" s="53"/>
      <c r="BH233" s="53"/>
      <c r="BI233" s="53"/>
      <c r="BJ233" s="53"/>
      <c r="BK233" s="53"/>
      <c r="BL233" s="53"/>
      <c r="BM233" s="53"/>
      <c r="BN233" s="53"/>
      <c r="BO233" s="53"/>
      <c r="BP233" s="53"/>
      <c r="BQ233" s="53"/>
      <c r="BR233" s="53"/>
      <c r="BS233" s="53"/>
      <c r="BT233" s="53"/>
      <c r="BU233" s="53"/>
      <c r="BV233" s="53"/>
      <c r="BW233" s="53"/>
      <c r="BX233" s="53"/>
      <c r="BY233" s="53"/>
      <c r="BZ233" s="11"/>
      <c r="CA233" s="11"/>
      <c r="CB233" s="11"/>
      <c r="CC233" s="11"/>
      <c r="CD233" s="11"/>
      <c r="CE233" s="11"/>
      <c r="CF233" s="11"/>
      <c r="CG233" s="11"/>
      <c r="CH233" s="11"/>
      <c r="CI233" s="11"/>
      <c r="CJ233" s="11"/>
      <c r="CK233" s="11"/>
      <c r="CL233" s="11"/>
      <c r="CM233" s="11"/>
      <c r="CN233" s="11"/>
      <c r="CO233" s="11"/>
      <c r="CP233" s="11"/>
      <c r="CQ233" s="11"/>
    </row>
    <row r="234" spans="1:95" ht="28.5" x14ac:dyDescent="0.3">
      <c r="A234" s="11"/>
      <c r="B234" s="44" t="s">
        <v>1464</v>
      </c>
      <c r="C234" s="43">
        <v>45992</v>
      </c>
      <c r="D234" s="43">
        <v>46001</v>
      </c>
      <c r="E234" s="443" t="s">
        <v>1486</v>
      </c>
      <c r="F234" s="48" t="s">
        <v>1487</v>
      </c>
      <c r="G234" s="42">
        <v>236</v>
      </c>
      <c r="H234" s="44" t="s">
        <v>167</v>
      </c>
      <c r="I234" s="443" t="s">
        <v>1488</v>
      </c>
      <c r="J234" s="44" t="s">
        <v>1489</v>
      </c>
      <c r="K234" s="45" t="s">
        <v>41</v>
      </c>
      <c r="L234" s="50">
        <v>46022</v>
      </c>
      <c r="M234" s="48" t="s">
        <v>174</v>
      </c>
      <c r="N234" s="48" t="s">
        <v>174</v>
      </c>
      <c r="O234" s="49">
        <v>1</v>
      </c>
      <c r="P234" s="43">
        <v>46047</v>
      </c>
      <c r="Q234" s="41">
        <v>1</v>
      </c>
      <c r="R234" s="53"/>
      <c r="S234" s="53"/>
      <c r="T234" s="54"/>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c r="AS234" s="53"/>
      <c r="AT234" s="53"/>
      <c r="AU234" s="53"/>
      <c r="AV234" s="53"/>
      <c r="AW234" s="53"/>
      <c r="AX234" s="53"/>
      <c r="AY234" s="53"/>
      <c r="AZ234" s="53"/>
      <c r="BA234" s="53"/>
      <c r="BB234" s="53"/>
      <c r="BC234" s="53"/>
      <c r="BD234" s="53"/>
      <c r="BE234" s="53"/>
      <c r="BF234" s="53"/>
      <c r="BG234" s="53"/>
      <c r="BH234" s="53"/>
      <c r="BI234" s="53"/>
      <c r="BJ234" s="53"/>
      <c r="BK234" s="53"/>
      <c r="BL234" s="53"/>
      <c r="BM234" s="53"/>
      <c r="BN234" s="53"/>
      <c r="BO234" s="53"/>
      <c r="BP234" s="53"/>
      <c r="BQ234" s="53"/>
      <c r="BR234" s="53"/>
      <c r="BS234" s="53"/>
      <c r="BT234" s="53"/>
      <c r="BU234" s="53"/>
      <c r="BV234" s="53"/>
      <c r="BW234" s="53"/>
      <c r="BX234" s="53"/>
      <c r="BY234" s="53"/>
      <c r="BZ234" s="11"/>
      <c r="CA234" s="11"/>
      <c r="CB234" s="11"/>
      <c r="CC234" s="11"/>
      <c r="CD234" s="11"/>
      <c r="CE234" s="11"/>
      <c r="CF234" s="11"/>
      <c r="CG234" s="11"/>
      <c r="CH234" s="11"/>
      <c r="CI234" s="11"/>
      <c r="CJ234" s="11"/>
      <c r="CK234" s="11"/>
      <c r="CL234" s="11"/>
      <c r="CM234" s="11"/>
      <c r="CN234" s="11"/>
      <c r="CO234" s="11"/>
      <c r="CP234" s="11"/>
      <c r="CQ234" s="11"/>
    </row>
    <row r="235" spans="1:95" ht="28.5" x14ac:dyDescent="0.3">
      <c r="A235" s="11"/>
      <c r="B235" s="44" t="s">
        <v>1464</v>
      </c>
      <c r="C235" s="43">
        <v>45992</v>
      </c>
      <c r="D235" s="43">
        <v>46001</v>
      </c>
      <c r="E235" s="44" t="s">
        <v>1490</v>
      </c>
      <c r="F235" s="48" t="s">
        <v>1491</v>
      </c>
      <c r="G235" s="42">
        <v>237</v>
      </c>
      <c r="H235" s="44" t="s">
        <v>167</v>
      </c>
      <c r="I235" s="44" t="s">
        <v>1492</v>
      </c>
      <c r="J235" s="44" t="s">
        <v>1493</v>
      </c>
      <c r="K235" s="45" t="s">
        <v>66</v>
      </c>
      <c r="L235" s="50">
        <v>46022</v>
      </c>
      <c r="M235" s="48" t="s">
        <v>174</v>
      </c>
      <c r="N235" s="48" t="s">
        <v>174</v>
      </c>
      <c r="O235" s="49">
        <v>1</v>
      </c>
      <c r="P235" s="43">
        <v>46047</v>
      </c>
      <c r="Q235" s="41">
        <v>1</v>
      </c>
      <c r="R235" s="53"/>
      <c r="S235" s="53"/>
      <c r="T235" s="54"/>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53"/>
      <c r="AS235" s="53"/>
      <c r="AT235" s="53"/>
      <c r="AU235" s="53"/>
      <c r="AV235" s="53"/>
      <c r="AW235" s="53"/>
      <c r="AX235" s="53"/>
      <c r="AY235" s="53"/>
      <c r="AZ235" s="53"/>
      <c r="BA235" s="53"/>
      <c r="BB235" s="53"/>
      <c r="BC235" s="53"/>
      <c r="BD235" s="53"/>
      <c r="BE235" s="53"/>
      <c r="BF235" s="53"/>
      <c r="BG235" s="53"/>
      <c r="BH235" s="53"/>
      <c r="BI235" s="53"/>
      <c r="BJ235" s="53"/>
      <c r="BK235" s="53"/>
      <c r="BL235" s="53"/>
      <c r="BM235" s="53"/>
      <c r="BN235" s="53"/>
      <c r="BO235" s="53"/>
      <c r="BP235" s="53"/>
      <c r="BQ235" s="53"/>
      <c r="BR235" s="53"/>
      <c r="BS235" s="53"/>
      <c r="BT235" s="53"/>
      <c r="BU235" s="53"/>
      <c r="BV235" s="53"/>
      <c r="BW235" s="53"/>
      <c r="BX235" s="53"/>
      <c r="BY235" s="53"/>
      <c r="BZ235" s="11"/>
      <c r="CA235" s="11"/>
      <c r="CB235" s="11"/>
      <c r="CC235" s="11"/>
      <c r="CD235" s="11"/>
      <c r="CE235" s="11"/>
      <c r="CF235" s="11"/>
      <c r="CG235" s="11"/>
      <c r="CH235" s="11"/>
      <c r="CI235" s="11"/>
      <c r="CJ235" s="11"/>
      <c r="CK235" s="11"/>
      <c r="CL235" s="11"/>
      <c r="CM235" s="11"/>
      <c r="CN235" s="11"/>
      <c r="CO235" s="11"/>
      <c r="CP235" s="11"/>
      <c r="CQ235" s="11"/>
    </row>
    <row r="236" spans="1:95" ht="42.75" x14ac:dyDescent="0.3">
      <c r="A236" s="11"/>
      <c r="B236" s="44" t="s">
        <v>1494</v>
      </c>
      <c r="C236" s="43">
        <v>45992</v>
      </c>
      <c r="D236" s="43">
        <v>46001</v>
      </c>
      <c r="E236" s="44" t="s">
        <v>1495</v>
      </c>
      <c r="F236" s="48" t="s">
        <v>1496</v>
      </c>
      <c r="G236" s="42">
        <v>238</v>
      </c>
      <c r="H236" s="44" t="s">
        <v>167</v>
      </c>
      <c r="I236" s="44" t="s">
        <v>1497</v>
      </c>
      <c r="J236" s="44" t="s">
        <v>1498</v>
      </c>
      <c r="K236" s="45" t="s">
        <v>66</v>
      </c>
      <c r="L236" s="50">
        <v>46022</v>
      </c>
      <c r="M236" s="48" t="s">
        <v>174</v>
      </c>
      <c r="N236" s="48" t="s">
        <v>174</v>
      </c>
      <c r="O236" s="49">
        <v>1</v>
      </c>
      <c r="P236" s="43">
        <v>46047</v>
      </c>
      <c r="Q236" s="41">
        <v>1</v>
      </c>
      <c r="R236" s="53"/>
      <c r="S236" s="53"/>
      <c r="T236" s="54"/>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c r="AS236" s="53"/>
      <c r="AT236" s="53"/>
      <c r="AU236" s="53"/>
      <c r="AV236" s="53"/>
      <c r="AW236" s="53"/>
      <c r="AX236" s="53"/>
      <c r="AY236" s="53"/>
      <c r="AZ236" s="53"/>
      <c r="BA236" s="53"/>
      <c r="BB236" s="53"/>
      <c r="BC236" s="53"/>
      <c r="BD236" s="53"/>
      <c r="BE236" s="53"/>
      <c r="BF236" s="53"/>
      <c r="BG236" s="53"/>
      <c r="BH236" s="53"/>
      <c r="BI236" s="53"/>
      <c r="BJ236" s="53"/>
      <c r="BK236" s="53"/>
      <c r="BL236" s="53"/>
      <c r="BM236" s="53"/>
      <c r="BN236" s="53"/>
      <c r="BO236" s="53"/>
      <c r="BP236" s="53"/>
      <c r="BQ236" s="53"/>
      <c r="BR236" s="53"/>
      <c r="BS236" s="53"/>
      <c r="BT236" s="53"/>
      <c r="BU236" s="53"/>
      <c r="BV236" s="53"/>
      <c r="BW236" s="53"/>
      <c r="BX236" s="53"/>
      <c r="BY236" s="53"/>
      <c r="BZ236" s="11"/>
      <c r="CA236" s="11"/>
      <c r="CB236" s="11"/>
      <c r="CC236" s="11"/>
      <c r="CD236" s="11"/>
      <c r="CE236" s="11"/>
      <c r="CF236" s="11"/>
      <c r="CG236" s="11"/>
      <c r="CH236" s="11"/>
      <c r="CI236" s="11"/>
      <c r="CJ236" s="11"/>
      <c r="CK236" s="11"/>
      <c r="CL236" s="11"/>
      <c r="CM236" s="11"/>
      <c r="CN236" s="11"/>
      <c r="CO236" s="11"/>
      <c r="CP236" s="11"/>
      <c r="CQ236" s="11"/>
    </row>
    <row r="237" spans="1:95" ht="42.75" x14ac:dyDescent="0.3">
      <c r="A237" s="11"/>
      <c r="B237" s="44" t="s">
        <v>1494</v>
      </c>
      <c r="C237" s="43">
        <v>45992</v>
      </c>
      <c r="D237" s="43">
        <v>46001</v>
      </c>
      <c r="E237" s="44" t="s">
        <v>1499</v>
      </c>
      <c r="F237" s="48" t="s">
        <v>1500</v>
      </c>
      <c r="G237" s="42">
        <v>239</v>
      </c>
      <c r="H237" s="44" t="s">
        <v>167</v>
      </c>
      <c r="I237" s="44" t="s">
        <v>1501</v>
      </c>
      <c r="J237" s="44" t="s">
        <v>1502</v>
      </c>
      <c r="K237" s="45" t="s">
        <v>66</v>
      </c>
      <c r="L237" s="50">
        <v>46022</v>
      </c>
      <c r="M237" s="48" t="s">
        <v>174</v>
      </c>
      <c r="N237" s="48" t="s">
        <v>174</v>
      </c>
      <c r="O237" s="49">
        <v>1</v>
      </c>
      <c r="P237" s="43">
        <v>46047</v>
      </c>
      <c r="Q237" s="41">
        <v>1</v>
      </c>
      <c r="R237" s="53"/>
      <c r="S237" s="53"/>
      <c r="T237" s="54"/>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c r="AS237" s="53"/>
      <c r="AT237" s="53"/>
      <c r="AU237" s="53"/>
      <c r="AV237" s="53"/>
      <c r="AW237" s="53"/>
      <c r="AX237" s="53"/>
      <c r="AY237" s="53"/>
      <c r="AZ237" s="53"/>
      <c r="BA237" s="53"/>
      <c r="BB237" s="53"/>
      <c r="BC237" s="53"/>
      <c r="BD237" s="53"/>
      <c r="BE237" s="53"/>
      <c r="BF237" s="53"/>
      <c r="BG237" s="53"/>
      <c r="BH237" s="53"/>
      <c r="BI237" s="53"/>
      <c r="BJ237" s="53"/>
      <c r="BK237" s="53"/>
      <c r="BL237" s="53"/>
      <c r="BM237" s="53"/>
      <c r="BN237" s="53"/>
      <c r="BO237" s="53"/>
      <c r="BP237" s="53"/>
      <c r="BQ237" s="53"/>
      <c r="BR237" s="53"/>
      <c r="BS237" s="53"/>
      <c r="BT237" s="53"/>
      <c r="BU237" s="53"/>
      <c r="BV237" s="53"/>
      <c r="BW237" s="53"/>
      <c r="BX237" s="53"/>
      <c r="BY237" s="53"/>
      <c r="BZ237" s="11"/>
      <c r="CA237" s="11"/>
      <c r="CB237" s="11"/>
      <c r="CC237" s="11"/>
      <c r="CD237" s="11"/>
      <c r="CE237" s="11"/>
      <c r="CF237" s="11"/>
      <c r="CG237" s="11"/>
      <c r="CH237" s="11"/>
      <c r="CI237" s="11"/>
      <c r="CJ237" s="11"/>
      <c r="CK237" s="11"/>
      <c r="CL237" s="11"/>
      <c r="CM237" s="11"/>
      <c r="CN237" s="11"/>
      <c r="CO237" s="11"/>
      <c r="CP237" s="11"/>
      <c r="CQ237" s="11"/>
    </row>
    <row r="238" spans="1:95" ht="42.75" x14ac:dyDescent="0.3">
      <c r="A238" s="11"/>
      <c r="B238" s="44" t="s">
        <v>1494</v>
      </c>
      <c r="C238" s="43">
        <v>45992</v>
      </c>
      <c r="D238" s="43">
        <v>46001</v>
      </c>
      <c r="E238" s="443" t="s">
        <v>1503</v>
      </c>
      <c r="F238" s="48" t="s">
        <v>1504</v>
      </c>
      <c r="G238" s="42">
        <v>240</v>
      </c>
      <c r="H238" s="44" t="s">
        <v>167</v>
      </c>
      <c r="I238" s="44" t="s">
        <v>1505</v>
      </c>
      <c r="J238" s="44" t="s">
        <v>1506</v>
      </c>
      <c r="K238" s="45" t="s">
        <v>66</v>
      </c>
      <c r="L238" s="50">
        <v>46022</v>
      </c>
      <c r="M238" s="48" t="s">
        <v>174</v>
      </c>
      <c r="N238" s="48" t="s">
        <v>174</v>
      </c>
      <c r="O238" s="49">
        <v>1</v>
      </c>
      <c r="P238" s="43">
        <v>46047</v>
      </c>
      <c r="Q238" s="41">
        <v>1</v>
      </c>
      <c r="R238" s="53"/>
      <c r="S238" s="53"/>
      <c r="T238" s="54"/>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53"/>
      <c r="AS238" s="53"/>
      <c r="AT238" s="53"/>
      <c r="AU238" s="53"/>
      <c r="AV238" s="53"/>
      <c r="AW238" s="53"/>
      <c r="AX238" s="53"/>
      <c r="AY238" s="53"/>
      <c r="AZ238" s="53"/>
      <c r="BA238" s="53"/>
      <c r="BB238" s="53"/>
      <c r="BC238" s="53"/>
      <c r="BD238" s="53"/>
      <c r="BE238" s="53"/>
      <c r="BF238" s="53"/>
      <c r="BG238" s="53"/>
      <c r="BH238" s="53"/>
      <c r="BI238" s="53"/>
      <c r="BJ238" s="53"/>
      <c r="BK238" s="53"/>
      <c r="BL238" s="53"/>
      <c r="BM238" s="53"/>
      <c r="BN238" s="53"/>
      <c r="BO238" s="53"/>
      <c r="BP238" s="53"/>
      <c r="BQ238" s="53"/>
      <c r="BR238" s="53"/>
      <c r="BS238" s="53"/>
      <c r="BT238" s="53"/>
      <c r="BU238" s="53"/>
      <c r="BV238" s="53"/>
      <c r="BW238" s="53"/>
      <c r="BX238" s="53"/>
      <c r="BY238" s="53"/>
      <c r="BZ238" s="11"/>
      <c r="CA238" s="11"/>
      <c r="CB238" s="11"/>
      <c r="CC238" s="11"/>
      <c r="CD238" s="11"/>
      <c r="CE238" s="11"/>
      <c r="CF238" s="11"/>
      <c r="CG238" s="11"/>
      <c r="CH238" s="11"/>
      <c r="CI238" s="11"/>
      <c r="CJ238" s="11"/>
      <c r="CK238" s="11"/>
      <c r="CL238" s="11"/>
      <c r="CM238" s="11"/>
      <c r="CN238" s="11"/>
      <c r="CO238" s="11"/>
      <c r="CP238" s="11"/>
      <c r="CQ238" s="11"/>
    </row>
    <row r="239" spans="1:95" ht="42.75" x14ac:dyDescent="0.3">
      <c r="A239" s="11"/>
      <c r="B239" s="44" t="s">
        <v>1494</v>
      </c>
      <c r="C239" s="43">
        <v>45992</v>
      </c>
      <c r="D239" s="43">
        <v>46001</v>
      </c>
      <c r="E239" s="44" t="s">
        <v>1507</v>
      </c>
      <c r="F239" s="48" t="s">
        <v>1508</v>
      </c>
      <c r="G239" s="42">
        <v>241</v>
      </c>
      <c r="H239" s="44" t="s">
        <v>167</v>
      </c>
      <c r="I239" s="44" t="s">
        <v>1509</v>
      </c>
      <c r="J239" s="44" t="s">
        <v>1510</v>
      </c>
      <c r="K239" s="45" t="s">
        <v>66</v>
      </c>
      <c r="L239" s="50">
        <v>46022</v>
      </c>
      <c r="M239" s="48" t="s">
        <v>174</v>
      </c>
      <c r="N239" s="48" t="s">
        <v>174</v>
      </c>
      <c r="O239" s="49">
        <v>1</v>
      </c>
      <c r="P239" s="43">
        <v>46047</v>
      </c>
      <c r="Q239" s="41">
        <v>1</v>
      </c>
      <c r="R239" s="53"/>
      <c r="S239" s="53"/>
      <c r="T239" s="54"/>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c r="AS239" s="53"/>
      <c r="AT239" s="53"/>
      <c r="AU239" s="53"/>
      <c r="AV239" s="53"/>
      <c r="AW239" s="53"/>
      <c r="AX239" s="53"/>
      <c r="AY239" s="53"/>
      <c r="AZ239" s="53"/>
      <c r="BA239" s="53"/>
      <c r="BB239" s="53"/>
      <c r="BC239" s="53"/>
      <c r="BD239" s="53"/>
      <c r="BE239" s="53"/>
      <c r="BF239" s="53"/>
      <c r="BG239" s="53"/>
      <c r="BH239" s="53"/>
      <c r="BI239" s="53"/>
      <c r="BJ239" s="53"/>
      <c r="BK239" s="53"/>
      <c r="BL239" s="53"/>
      <c r="BM239" s="53"/>
      <c r="BN239" s="53"/>
      <c r="BO239" s="53"/>
      <c r="BP239" s="53"/>
      <c r="BQ239" s="53"/>
      <c r="BR239" s="53"/>
      <c r="BS239" s="53"/>
      <c r="BT239" s="53"/>
      <c r="BU239" s="53"/>
      <c r="BV239" s="53"/>
      <c r="BW239" s="53"/>
      <c r="BX239" s="53"/>
      <c r="BY239" s="53"/>
      <c r="BZ239" s="11"/>
      <c r="CA239" s="11"/>
      <c r="CB239" s="11"/>
      <c r="CC239" s="11"/>
      <c r="CD239" s="11"/>
      <c r="CE239" s="11"/>
      <c r="CF239" s="11"/>
      <c r="CG239" s="11"/>
      <c r="CH239" s="11"/>
      <c r="CI239" s="11"/>
      <c r="CJ239" s="11"/>
      <c r="CK239" s="11"/>
      <c r="CL239" s="11"/>
      <c r="CM239" s="11"/>
      <c r="CN239" s="11"/>
      <c r="CO239" s="11"/>
      <c r="CP239" s="11"/>
      <c r="CQ239" s="11"/>
    </row>
    <row r="240" spans="1:95" ht="42.75" x14ac:dyDescent="0.3">
      <c r="A240" s="11"/>
      <c r="B240" s="44" t="s">
        <v>1494</v>
      </c>
      <c r="C240" s="43">
        <v>45992</v>
      </c>
      <c r="D240" s="43">
        <v>46001</v>
      </c>
      <c r="E240" s="44" t="s">
        <v>1511</v>
      </c>
      <c r="F240" s="48" t="s">
        <v>1512</v>
      </c>
      <c r="G240" s="42">
        <v>242</v>
      </c>
      <c r="H240" s="44" t="s">
        <v>167</v>
      </c>
      <c r="I240" s="44" t="s">
        <v>1513</v>
      </c>
      <c r="J240" s="44" t="s">
        <v>1514</v>
      </c>
      <c r="K240" s="45" t="s">
        <v>66</v>
      </c>
      <c r="L240" s="50">
        <v>46022</v>
      </c>
      <c r="M240" s="48" t="s">
        <v>174</v>
      </c>
      <c r="N240" s="48" t="s">
        <v>174</v>
      </c>
      <c r="O240" s="49">
        <v>1</v>
      </c>
      <c r="P240" s="43">
        <v>46047</v>
      </c>
      <c r="Q240" s="41">
        <v>1</v>
      </c>
      <c r="R240" s="53"/>
      <c r="S240" s="53"/>
      <c r="T240" s="54"/>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53"/>
      <c r="AS240" s="53"/>
      <c r="AT240" s="53"/>
      <c r="AU240" s="53"/>
      <c r="AV240" s="53"/>
      <c r="AW240" s="53"/>
      <c r="AX240" s="53"/>
      <c r="AY240" s="53"/>
      <c r="AZ240" s="53"/>
      <c r="BA240" s="53"/>
      <c r="BB240" s="53"/>
      <c r="BC240" s="53"/>
      <c r="BD240" s="53"/>
      <c r="BE240" s="53"/>
      <c r="BF240" s="53"/>
      <c r="BG240" s="53"/>
      <c r="BH240" s="53"/>
      <c r="BI240" s="53"/>
      <c r="BJ240" s="53"/>
      <c r="BK240" s="53"/>
      <c r="BL240" s="53"/>
      <c r="BM240" s="53"/>
      <c r="BN240" s="53"/>
      <c r="BO240" s="53"/>
      <c r="BP240" s="53"/>
      <c r="BQ240" s="53"/>
      <c r="BR240" s="53"/>
      <c r="BS240" s="53"/>
      <c r="BT240" s="53"/>
      <c r="BU240" s="53"/>
      <c r="BV240" s="53"/>
      <c r="BW240" s="53"/>
      <c r="BX240" s="53"/>
      <c r="BY240" s="53"/>
      <c r="BZ240" s="11"/>
      <c r="CA240" s="11"/>
      <c r="CB240" s="11"/>
      <c r="CC240" s="11"/>
      <c r="CD240" s="11"/>
      <c r="CE240" s="11"/>
      <c r="CF240" s="11"/>
      <c r="CG240" s="11"/>
      <c r="CH240" s="11"/>
      <c r="CI240" s="11"/>
      <c r="CJ240" s="11"/>
      <c r="CK240" s="11"/>
      <c r="CL240" s="11"/>
      <c r="CM240" s="11"/>
      <c r="CN240" s="11"/>
      <c r="CO240" s="11"/>
      <c r="CP240" s="11"/>
      <c r="CQ240" s="11"/>
    </row>
    <row r="241" spans="1:95" ht="42.75" x14ac:dyDescent="0.3">
      <c r="A241" s="11"/>
      <c r="B241" s="44" t="s">
        <v>1494</v>
      </c>
      <c r="C241" s="43">
        <v>45992</v>
      </c>
      <c r="D241" s="43">
        <v>46001</v>
      </c>
      <c r="E241" s="44" t="s">
        <v>1515</v>
      </c>
      <c r="F241" s="48" t="s">
        <v>1516</v>
      </c>
      <c r="G241" s="42">
        <v>243</v>
      </c>
      <c r="H241" s="44" t="s">
        <v>167</v>
      </c>
      <c r="I241" s="44" t="s">
        <v>1517</v>
      </c>
      <c r="J241" s="44" t="s">
        <v>1518</v>
      </c>
      <c r="K241" s="45" t="s">
        <v>66</v>
      </c>
      <c r="L241" s="50">
        <v>46022</v>
      </c>
      <c r="M241" s="48" t="s">
        <v>174</v>
      </c>
      <c r="N241" s="48" t="s">
        <v>174</v>
      </c>
      <c r="O241" s="49">
        <v>1</v>
      </c>
      <c r="P241" s="43">
        <v>46047</v>
      </c>
      <c r="Q241" s="41">
        <v>1</v>
      </c>
      <c r="R241" s="53"/>
      <c r="S241" s="53"/>
      <c r="T241" s="54"/>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53"/>
      <c r="AS241" s="53"/>
      <c r="AT241" s="53"/>
      <c r="AU241" s="53"/>
      <c r="AV241" s="53"/>
      <c r="AW241" s="53"/>
      <c r="AX241" s="53"/>
      <c r="AY241" s="53"/>
      <c r="AZ241" s="53"/>
      <c r="BA241" s="53"/>
      <c r="BB241" s="53"/>
      <c r="BC241" s="53"/>
      <c r="BD241" s="53"/>
      <c r="BE241" s="53"/>
      <c r="BF241" s="53"/>
      <c r="BG241" s="53"/>
      <c r="BH241" s="53"/>
      <c r="BI241" s="53"/>
      <c r="BJ241" s="53"/>
      <c r="BK241" s="53"/>
      <c r="BL241" s="53"/>
      <c r="BM241" s="53"/>
      <c r="BN241" s="53"/>
      <c r="BO241" s="53"/>
      <c r="BP241" s="53"/>
      <c r="BQ241" s="53"/>
      <c r="BR241" s="53"/>
      <c r="BS241" s="53"/>
      <c r="BT241" s="53"/>
      <c r="BU241" s="53"/>
      <c r="BV241" s="53"/>
      <c r="BW241" s="53"/>
      <c r="BX241" s="53"/>
      <c r="BY241" s="53"/>
      <c r="BZ241" s="11"/>
      <c r="CA241" s="11"/>
      <c r="CB241" s="11"/>
      <c r="CC241" s="11"/>
      <c r="CD241" s="11"/>
      <c r="CE241" s="11"/>
      <c r="CF241" s="11"/>
      <c r="CG241" s="11"/>
      <c r="CH241" s="11"/>
      <c r="CI241" s="11"/>
      <c r="CJ241" s="11"/>
      <c r="CK241" s="11"/>
      <c r="CL241" s="11"/>
      <c r="CM241" s="11"/>
      <c r="CN241" s="11"/>
      <c r="CO241" s="11"/>
      <c r="CP241" s="11"/>
      <c r="CQ241" s="11"/>
    </row>
    <row r="242" spans="1:95" ht="42.75" x14ac:dyDescent="0.3">
      <c r="A242" s="11"/>
      <c r="B242" s="44" t="s">
        <v>1494</v>
      </c>
      <c r="C242" s="43">
        <v>45992</v>
      </c>
      <c r="D242" s="43">
        <v>46001</v>
      </c>
      <c r="E242" s="44" t="s">
        <v>1511</v>
      </c>
      <c r="F242" s="48" t="s">
        <v>1519</v>
      </c>
      <c r="G242" s="42">
        <v>244</v>
      </c>
      <c r="H242" s="44" t="s">
        <v>167</v>
      </c>
      <c r="I242" s="44" t="s">
        <v>1520</v>
      </c>
      <c r="J242" s="44" t="s">
        <v>1521</v>
      </c>
      <c r="K242" s="45" t="s">
        <v>66</v>
      </c>
      <c r="L242" s="50">
        <v>46022</v>
      </c>
      <c r="M242" s="48" t="s">
        <v>174</v>
      </c>
      <c r="N242" s="48" t="s">
        <v>174</v>
      </c>
      <c r="O242" s="49">
        <v>1</v>
      </c>
      <c r="P242" s="43">
        <v>46047</v>
      </c>
      <c r="Q242" s="41">
        <v>1</v>
      </c>
      <c r="R242" s="53"/>
      <c r="S242" s="53"/>
      <c r="T242" s="54"/>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c r="AS242" s="53"/>
      <c r="AT242" s="53"/>
      <c r="AU242" s="53"/>
      <c r="AV242" s="53"/>
      <c r="AW242" s="53"/>
      <c r="AX242" s="53"/>
      <c r="AY242" s="53"/>
      <c r="AZ242" s="53"/>
      <c r="BA242" s="53"/>
      <c r="BB242" s="53"/>
      <c r="BC242" s="53"/>
      <c r="BD242" s="53"/>
      <c r="BE242" s="53"/>
      <c r="BF242" s="53"/>
      <c r="BG242" s="53"/>
      <c r="BH242" s="53"/>
      <c r="BI242" s="53"/>
      <c r="BJ242" s="53"/>
      <c r="BK242" s="53"/>
      <c r="BL242" s="53"/>
      <c r="BM242" s="53"/>
      <c r="BN242" s="53"/>
      <c r="BO242" s="53"/>
      <c r="BP242" s="53"/>
      <c r="BQ242" s="53"/>
      <c r="BR242" s="53"/>
      <c r="BS242" s="53"/>
      <c r="BT242" s="53"/>
      <c r="BU242" s="53"/>
      <c r="BV242" s="53"/>
      <c r="BW242" s="53"/>
      <c r="BX242" s="53"/>
      <c r="BY242" s="53"/>
      <c r="BZ242" s="11"/>
      <c r="CA242" s="11"/>
      <c r="CB242" s="11"/>
      <c r="CC242" s="11"/>
      <c r="CD242" s="11"/>
      <c r="CE242" s="11"/>
      <c r="CF242" s="11"/>
      <c r="CG242" s="11"/>
      <c r="CH242" s="11"/>
      <c r="CI242" s="11"/>
      <c r="CJ242" s="11"/>
      <c r="CK242" s="11"/>
      <c r="CL242" s="11"/>
      <c r="CM242" s="11"/>
      <c r="CN242" s="11"/>
      <c r="CO242" s="11"/>
      <c r="CP242" s="11"/>
      <c r="CQ242" s="11"/>
    </row>
    <row r="243" spans="1:95" ht="42.75" x14ac:dyDescent="0.3">
      <c r="A243" s="11"/>
      <c r="B243" s="44" t="s">
        <v>1494</v>
      </c>
      <c r="C243" s="43">
        <v>45992</v>
      </c>
      <c r="D243" s="43">
        <v>46001</v>
      </c>
      <c r="E243" s="44" t="s">
        <v>1515</v>
      </c>
      <c r="F243" s="48" t="s">
        <v>1522</v>
      </c>
      <c r="G243" s="42">
        <v>245</v>
      </c>
      <c r="H243" s="44" t="s">
        <v>167</v>
      </c>
      <c r="I243" s="44" t="s">
        <v>1523</v>
      </c>
      <c r="J243" s="44" t="s">
        <v>1524</v>
      </c>
      <c r="K243" s="45" t="s">
        <v>84</v>
      </c>
      <c r="L243" s="50">
        <v>46022</v>
      </c>
      <c r="M243" s="48" t="s">
        <v>174</v>
      </c>
      <c r="N243" s="48" t="s">
        <v>174</v>
      </c>
      <c r="O243" s="49">
        <v>1</v>
      </c>
      <c r="P243" s="43">
        <v>46047</v>
      </c>
      <c r="Q243" s="41">
        <v>1</v>
      </c>
      <c r="R243" s="53"/>
      <c r="S243" s="53"/>
      <c r="T243" s="54"/>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c r="AS243" s="53"/>
      <c r="AT243" s="53"/>
      <c r="AU243" s="53"/>
      <c r="AV243" s="53"/>
      <c r="AW243" s="53"/>
      <c r="AX243" s="53"/>
      <c r="AY243" s="53"/>
      <c r="AZ243" s="53"/>
      <c r="BA243" s="53"/>
      <c r="BB243" s="53"/>
      <c r="BC243" s="53"/>
      <c r="BD243" s="53"/>
      <c r="BE243" s="53"/>
      <c r="BF243" s="53"/>
      <c r="BG243" s="53"/>
      <c r="BH243" s="53"/>
      <c r="BI243" s="53"/>
      <c r="BJ243" s="53"/>
      <c r="BK243" s="53"/>
      <c r="BL243" s="53"/>
      <c r="BM243" s="53"/>
      <c r="BN243" s="53"/>
      <c r="BO243" s="53"/>
      <c r="BP243" s="53"/>
      <c r="BQ243" s="53"/>
      <c r="BR243" s="53"/>
      <c r="BS243" s="53"/>
      <c r="BT243" s="53"/>
      <c r="BU243" s="53"/>
      <c r="BV243" s="53"/>
      <c r="BW243" s="53"/>
      <c r="BX243" s="53"/>
      <c r="BY243" s="53"/>
      <c r="BZ243" s="11"/>
      <c r="CA243" s="11"/>
      <c r="CB243" s="11"/>
      <c r="CC243" s="11"/>
      <c r="CD243" s="11"/>
      <c r="CE243" s="11"/>
      <c r="CF243" s="11"/>
      <c r="CG243" s="11"/>
      <c r="CH243" s="11"/>
      <c r="CI243" s="11"/>
      <c r="CJ243" s="11"/>
      <c r="CK243" s="11"/>
      <c r="CL243" s="11"/>
      <c r="CM243" s="11"/>
      <c r="CN243" s="11"/>
      <c r="CO243" s="11"/>
      <c r="CP243" s="11"/>
      <c r="CQ243" s="11"/>
    </row>
    <row r="244" spans="1:95" ht="42.75" x14ac:dyDescent="0.3">
      <c r="A244" s="11"/>
      <c r="B244" s="44" t="s">
        <v>1494</v>
      </c>
      <c r="C244" s="43">
        <v>45992</v>
      </c>
      <c r="D244" s="43">
        <v>46001</v>
      </c>
      <c r="E244" s="44" t="s">
        <v>1525</v>
      </c>
      <c r="F244" s="48" t="s">
        <v>1526</v>
      </c>
      <c r="G244" s="42">
        <v>246</v>
      </c>
      <c r="H244" s="44" t="s">
        <v>167</v>
      </c>
      <c r="I244" s="44" t="s">
        <v>1527</v>
      </c>
      <c r="J244" s="44" t="s">
        <v>1528</v>
      </c>
      <c r="K244" s="45" t="s">
        <v>84</v>
      </c>
      <c r="L244" s="50">
        <v>46022</v>
      </c>
      <c r="M244" s="48" t="s">
        <v>174</v>
      </c>
      <c r="N244" s="48" t="s">
        <v>174</v>
      </c>
      <c r="O244" s="49">
        <v>1</v>
      </c>
      <c r="P244" s="43">
        <v>46047</v>
      </c>
      <c r="Q244" s="41">
        <v>1</v>
      </c>
      <c r="R244" s="53"/>
      <c r="S244" s="53"/>
      <c r="T244" s="54"/>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c r="AS244" s="53"/>
      <c r="AT244" s="53"/>
      <c r="AU244" s="53"/>
      <c r="AV244" s="53"/>
      <c r="AW244" s="53"/>
      <c r="AX244" s="53"/>
      <c r="AY244" s="53"/>
      <c r="AZ244" s="53"/>
      <c r="BA244" s="53"/>
      <c r="BB244" s="53"/>
      <c r="BC244" s="53"/>
      <c r="BD244" s="53"/>
      <c r="BE244" s="53"/>
      <c r="BF244" s="53"/>
      <c r="BG244" s="53"/>
      <c r="BH244" s="53"/>
      <c r="BI244" s="53"/>
      <c r="BJ244" s="53"/>
      <c r="BK244" s="53"/>
      <c r="BL244" s="53"/>
      <c r="BM244" s="53"/>
      <c r="BN244" s="53"/>
      <c r="BO244" s="53"/>
      <c r="BP244" s="53"/>
      <c r="BQ244" s="53"/>
      <c r="BR244" s="53"/>
      <c r="BS244" s="53"/>
      <c r="BT244" s="53"/>
      <c r="BU244" s="53"/>
      <c r="BV244" s="53"/>
      <c r="BW244" s="53"/>
      <c r="BX244" s="53"/>
      <c r="BY244" s="53"/>
      <c r="BZ244" s="11"/>
      <c r="CA244" s="11"/>
      <c r="CB244" s="11"/>
      <c r="CC244" s="11"/>
      <c r="CD244" s="11"/>
      <c r="CE244" s="11"/>
      <c r="CF244" s="11"/>
      <c r="CG244" s="11"/>
      <c r="CH244" s="11"/>
      <c r="CI244" s="11"/>
      <c r="CJ244" s="11"/>
      <c r="CK244" s="11"/>
      <c r="CL244" s="11"/>
      <c r="CM244" s="11"/>
      <c r="CN244" s="11"/>
      <c r="CO244" s="11"/>
      <c r="CP244" s="11"/>
      <c r="CQ244" s="11"/>
    </row>
    <row r="245" spans="1:95" ht="85.5" x14ac:dyDescent="0.3">
      <c r="A245" s="11"/>
      <c r="B245" s="44" t="s">
        <v>1494</v>
      </c>
      <c r="C245" s="43">
        <v>45992</v>
      </c>
      <c r="D245" s="43">
        <v>46001</v>
      </c>
      <c r="E245" s="44" t="s">
        <v>1529</v>
      </c>
      <c r="F245" s="48" t="s">
        <v>1530</v>
      </c>
      <c r="G245" s="42">
        <v>247</v>
      </c>
      <c r="H245" s="44" t="s">
        <v>167</v>
      </c>
      <c r="I245" s="44" t="s">
        <v>1531</v>
      </c>
      <c r="J245" s="44" t="s">
        <v>1532</v>
      </c>
      <c r="K245" s="45" t="s">
        <v>66</v>
      </c>
      <c r="L245" s="50">
        <v>46022</v>
      </c>
      <c r="M245" s="48" t="s">
        <v>174</v>
      </c>
      <c r="N245" s="48" t="s">
        <v>174</v>
      </c>
      <c r="O245" s="49">
        <v>1</v>
      </c>
      <c r="P245" s="43">
        <v>46047</v>
      </c>
      <c r="Q245" s="41">
        <v>1</v>
      </c>
      <c r="R245" s="53"/>
      <c r="S245" s="53"/>
      <c r="T245" s="54"/>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c r="AS245" s="53"/>
      <c r="AT245" s="53"/>
      <c r="AU245" s="53"/>
      <c r="AV245" s="53"/>
      <c r="AW245" s="53"/>
      <c r="AX245" s="53"/>
      <c r="AY245" s="53"/>
      <c r="AZ245" s="53"/>
      <c r="BA245" s="53"/>
      <c r="BB245" s="53"/>
      <c r="BC245" s="53"/>
      <c r="BD245" s="53"/>
      <c r="BE245" s="53"/>
      <c r="BF245" s="53"/>
      <c r="BG245" s="53"/>
      <c r="BH245" s="53"/>
      <c r="BI245" s="53"/>
      <c r="BJ245" s="53"/>
      <c r="BK245" s="53"/>
      <c r="BL245" s="53"/>
      <c r="BM245" s="53"/>
      <c r="BN245" s="53"/>
      <c r="BO245" s="53"/>
      <c r="BP245" s="53"/>
      <c r="BQ245" s="53"/>
      <c r="BR245" s="53"/>
      <c r="BS245" s="53"/>
      <c r="BT245" s="53"/>
      <c r="BU245" s="53"/>
      <c r="BV245" s="53"/>
      <c r="BW245" s="53"/>
      <c r="BX245" s="53"/>
      <c r="BY245" s="53"/>
      <c r="BZ245" s="11"/>
      <c r="CA245" s="11"/>
      <c r="CB245" s="11"/>
      <c r="CC245" s="11"/>
      <c r="CD245" s="11"/>
      <c r="CE245" s="11"/>
      <c r="CF245" s="11"/>
      <c r="CG245" s="11"/>
      <c r="CH245" s="11"/>
      <c r="CI245" s="11"/>
      <c r="CJ245" s="11"/>
      <c r="CK245" s="11"/>
      <c r="CL245" s="11"/>
      <c r="CM245" s="11"/>
      <c r="CN245" s="11"/>
      <c r="CO245" s="11"/>
      <c r="CP245" s="11"/>
      <c r="CQ245" s="11"/>
    </row>
    <row r="246" spans="1:95" ht="57" x14ac:dyDescent="0.3">
      <c r="A246" s="11"/>
      <c r="B246" s="44" t="s">
        <v>1494</v>
      </c>
      <c r="C246" s="43">
        <v>45992</v>
      </c>
      <c r="D246" s="43">
        <v>46001</v>
      </c>
      <c r="E246" s="44" t="s">
        <v>1533</v>
      </c>
      <c r="F246" s="48" t="s">
        <v>1534</v>
      </c>
      <c r="G246" s="42">
        <v>248</v>
      </c>
      <c r="H246" s="44" t="s">
        <v>167</v>
      </c>
      <c r="I246" s="44" t="s">
        <v>1535</v>
      </c>
      <c r="J246" s="44" t="s">
        <v>1536</v>
      </c>
      <c r="K246" s="45" t="s">
        <v>66</v>
      </c>
      <c r="L246" s="50">
        <v>46022</v>
      </c>
      <c r="M246" s="48" t="s">
        <v>174</v>
      </c>
      <c r="N246" s="48" t="s">
        <v>174</v>
      </c>
      <c r="O246" s="49">
        <v>1</v>
      </c>
      <c r="P246" s="43">
        <v>46047</v>
      </c>
      <c r="Q246" s="41">
        <v>1</v>
      </c>
      <c r="R246" s="53"/>
      <c r="S246" s="53"/>
      <c r="T246" s="54"/>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53"/>
      <c r="AS246" s="53"/>
      <c r="AT246" s="53"/>
      <c r="AU246" s="53"/>
      <c r="AV246" s="53"/>
      <c r="AW246" s="53"/>
      <c r="AX246" s="53"/>
      <c r="AY246" s="53"/>
      <c r="AZ246" s="53"/>
      <c r="BA246" s="53"/>
      <c r="BB246" s="53"/>
      <c r="BC246" s="53"/>
      <c r="BD246" s="53"/>
      <c r="BE246" s="53"/>
      <c r="BF246" s="53"/>
      <c r="BG246" s="53"/>
      <c r="BH246" s="53"/>
      <c r="BI246" s="53"/>
      <c r="BJ246" s="53"/>
      <c r="BK246" s="53"/>
      <c r="BL246" s="53"/>
      <c r="BM246" s="53"/>
      <c r="BN246" s="53"/>
      <c r="BO246" s="53"/>
      <c r="BP246" s="53"/>
      <c r="BQ246" s="53"/>
      <c r="BR246" s="53"/>
      <c r="BS246" s="53"/>
      <c r="BT246" s="53"/>
      <c r="BU246" s="53"/>
      <c r="BV246" s="53"/>
      <c r="BW246" s="53"/>
      <c r="BX246" s="53"/>
      <c r="BY246" s="53"/>
      <c r="BZ246" s="11"/>
      <c r="CA246" s="11"/>
      <c r="CB246" s="11"/>
      <c r="CC246" s="11"/>
      <c r="CD246" s="11"/>
      <c r="CE246" s="11"/>
      <c r="CF246" s="11"/>
      <c r="CG246" s="11"/>
      <c r="CH246" s="11"/>
      <c r="CI246" s="11"/>
      <c r="CJ246" s="11"/>
      <c r="CK246" s="11"/>
      <c r="CL246" s="11"/>
      <c r="CM246" s="11"/>
      <c r="CN246" s="11"/>
      <c r="CO246" s="11"/>
      <c r="CP246" s="11"/>
      <c r="CQ246" s="11"/>
    </row>
    <row r="247" spans="1:95" ht="42.75" x14ac:dyDescent="0.3">
      <c r="A247" s="11"/>
      <c r="B247" s="44" t="s">
        <v>1494</v>
      </c>
      <c r="C247" s="43">
        <v>45992</v>
      </c>
      <c r="D247" s="43">
        <v>46001</v>
      </c>
      <c r="E247" s="44" t="s">
        <v>1537</v>
      </c>
      <c r="F247" s="48" t="s">
        <v>1538</v>
      </c>
      <c r="G247" s="42">
        <v>249</v>
      </c>
      <c r="H247" s="44" t="s">
        <v>167</v>
      </c>
      <c r="I247" s="44" t="s">
        <v>1539</v>
      </c>
      <c r="J247" s="44" t="s">
        <v>1540</v>
      </c>
      <c r="K247" s="45" t="s">
        <v>66</v>
      </c>
      <c r="L247" s="50">
        <v>46022</v>
      </c>
      <c r="M247" s="48" t="s">
        <v>174</v>
      </c>
      <c r="N247" s="48" t="s">
        <v>174</v>
      </c>
      <c r="O247" s="49">
        <v>1</v>
      </c>
      <c r="P247" s="43">
        <v>46047</v>
      </c>
      <c r="Q247" s="41">
        <v>1</v>
      </c>
      <c r="R247" s="53"/>
      <c r="S247" s="53"/>
      <c r="T247" s="54"/>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c r="AS247" s="53"/>
      <c r="AT247" s="53"/>
      <c r="AU247" s="53"/>
      <c r="AV247" s="53"/>
      <c r="AW247" s="53"/>
      <c r="AX247" s="53"/>
      <c r="AY247" s="53"/>
      <c r="AZ247" s="53"/>
      <c r="BA247" s="53"/>
      <c r="BB247" s="53"/>
      <c r="BC247" s="53"/>
      <c r="BD247" s="53"/>
      <c r="BE247" s="53"/>
      <c r="BF247" s="53"/>
      <c r="BG247" s="53"/>
      <c r="BH247" s="53"/>
      <c r="BI247" s="53"/>
      <c r="BJ247" s="53"/>
      <c r="BK247" s="53"/>
      <c r="BL247" s="53"/>
      <c r="BM247" s="53"/>
      <c r="BN247" s="53"/>
      <c r="BO247" s="53"/>
      <c r="BP247" s="53"/>
      <c r="BQ247" s="53"/>
      <c r="BR247" s="53"/>
      <c r="BS247" s="53"/>
      <c r="BT247" s="53"/>
      <c r="BU247" s="53"/>
      <c r="BV247" s="53"/>
      <c r="BW247" s="53"/>
      <c r="BX247" s="53"/>
      <c r="BY247" s="53"/>
      <c r="BZ247" s="11"/>
      <c r="CA247" s="11"/>
      <c r="CB247" s="11"/>
      <c r="CC247" s="11"/>
      <c r="CD247" s="11"/>
      <c r="CE247" s="11"/>
      <c r="CF247" s="11"/>
      <c r="CG247" s="11"/>
      <c r="CH247" s="11"/>
      <c r="CI247" s="11"/>
      <c r="CJ247" s="11"/>
      <c r="CK247" s="11"/>
      <c r="CL247" s="11"/>
      <c r="CM247" s="11"/>
      <c r="CN247" s="11"/>
      <c r="CO247" s="11"/>
      <c r="CP247" s="11"/>
      <c r="CQ247" s="11"/>
    </row>
    <row r="248" spans="1:95" ht="42.75" x14ac:dyDescent="0.3">
      <c r="A248" s="11"/>
      <c r="B248" s="44" t="s">
        <v>1494</v>
      </c>
      <c r="C248" s="43">
        <v>45992</v>
      </c>
      <c r="D248" s="43">
        <v>46001</v>
      </c>
      <c r="E248" s="44" t="s">
        <v>1541</v>
      </c>
      <c r="F248" s="48" t="s">
        <v>1542</v>
      </c>
      <c r="G248" s="42">
        <v>250</v>
      </c>
      <c r="H248" s="44" t="s">
        <v>167</v>
      </c>
      <c r="I248" s="44" t="s">
        <v>1543</v>
      </c>
      <c r="J248" s="44" t="s">
        <v>1544</v>
      </c>
      <c r="K248" s="45" t="s">
        <v>66</v>
      </c>
      <c r="L248" s="50">
        <v>46022</v>
      </c>
      <c r="M248" s="48" t="s">
        <v>174</v>
      </c>
      <c r="N248" s="48" t="s">
        <v>174</v>
      </c>
      <c r="O248" s="49">
        <v>1</v>
      </c>
      <c r="P248" s="43">
        <v>46047</v>
      </c>
      <c r="Q248" s="41">
        <v>1</v>
      </c>
      <c r="R248" s="53"/>
      <c r="S248" s="53"/>
      <c r="T248" s="54"/>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53"/>
      <c r="AS248" s="53"/>
      <c r="AT248" s="53"/>
      <c r="AU248" s="53"/>
      <c r="AV248" s="53"/>
      <c r="AW248" s="53"/>
      <c r="AX248" s="53"/>
      <c r="AY248" s="53"/>
      <c r="AZ248" s="53"/>
      <c r="BA248" s="53"/>
      <c r="BB248" s="53"/>
      <c r="BC248" s="53"/>
      <c r="BD248" s="53"/>
      <c r="BE248" s="53"/>
      <c r="BF248" s="53"/>
      <c r="BG248" s="53"/>
      <c r="BH248" s="53"/>
      <c r="BI248" s="53"/>
      <c r="BJ248" s="53"/>
      <c r="BK248" s="53"/>
      <c r="BL248" s="53"/>
      <c r="BM248" s="53"/>
      <c r="BN248" s="53"/>
      <c r="BO248" s="53"/>
      <c r="BP248" s="53"/>
      <c r="BQ248" s="53"/>
      <c r="BR248" s="53"/>
      <c r="BS248" s="53"/>
      <c r="BT248" s="53"/>
      <c r="BU248" s="53"/>
      <c r="BV248" s="53"/>
      <c r="BW248" s="53"/>
      <c r="BX248" s="53"/>
      <c r="BY248" s="53"/>
      <c r="BZ248" s="11"/>
      <c r="CA248" s="11"/>
      <c r="CB248" s="11"/>
      <c r="CC248" s="11"/>
      <c r="CD248" s="11"/>
      <c r="CE248" s="11"/>
      <c r="CF248" s="11"/>
      <c r="CG248" s="11"/>
      <c r="CH248" s="11"/>
      <c r="CI248" s="11"/>
      <c r="CJ248" s="11"/>
      <c r="CK248" s="11"/>
      <c r="CL248" s="11"/>
      <c r="CM248" s="11"/>
      <c r="CN248" s="11"/>
      <c r="CO248" s="11"/>
      <c r="CP248" s="11"/>
      <c r="CQ248" s="11"/>
    </row>
    <row r="249" spans="1:95" ht="71.25" x14ac:dyDescent="0.3">
      <c r="A249" s="11"/>
      <c r="B249" s="44" t="s">
        <v>1494</v>
      </c>
      <c r="C249" s="43">
        <v>45992</v>
      </c>
      <c r="D249" s="43">
        <v>46001</v>
      </c>
      <c r="E249" s="44" t="s">
        <v>1545</v>
      </c>
      <c r="F249" s="48" t="s">
        <v>1546</v>
      </c>
      <c r="G249" s="42">
        <v>251</v>
      </c>
      <c r="H249" s="44" t="s">
        <v>167</v>
      </c>
      <c r="I249" s="44" t="s">
        <v>1547</v>
      </c>
      <c r="J249" s="44" t="s">
        <v>1548</v>
      </c>
      <c r="K249" s="45" t="s">
        <v>66</v>
      </c>
      <c r="L249" s="50">
        <v>46022</v>
      </c>
      <c r="M249" s="48" t="s">
        <v>174</v>
      </c>
      <c r="N249" s="48" t="s">
        <v>174</v>
      </c>
      <c r="O249" s="49">
        <v>1</v>
      </c>
      <c r="P249" s="43">
        <v>46047</v>
      </c>
      <c r="Q249" s="41">
        <v>1</v>
      </c>
      <c r="R249" s="53"/>
      <c r="S249" s="53"/>
      <c r="T249" s="54"/>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53"/>
      <c r="AS249" s="53"/>
      <c r="AT249" s="53"/>
      <c r="AU249" s="53"/>
      <c r="AV249" s="53"/>
      <c r="AW249" s="53"/>
      <c r="AX249" s="53"/>
      <c r="AY249" s="53"/>
      <c r="AZ249" s="53"/>
      <c r="BA249" s="53"/>
      <c r="BB249" s="53"/>
      <c r="BC249" s="53"/>
      <c r="BD249" s="53"/>
      <c r="BE249" s="53"/>
      <c r="BF249" s="53"/>
      <c r="BG249" s="53"/>
      <c r="BH249" s="53"/>
      <c r="BI249" s="53"/>
      <c r="BJ249" s="53"/>
      <c r="BK249" s="53"/>
      <c r="BL249" s="53"/>
      <c r="BM249" s="53"/>
      <c r="BN249" s="53"/>
      <c r="BO249" s="53"/>
      <c r="BP249" s="53"/>
      <c r="BQ249" s="53"/>
      <c r="BR249" s="53"/>
      <c r="BS249" s="53"/>
      <c r="BT249" s="53"/>
      <c r="BU249" s="53"/>
      <c r="BV249" s="53"/>
      <c r="BW249" s="53"/>
      <c r="BX249" s="53"/>
      <c r="BY249" s="53"/>
      <c r="BZ249" s="11"/>
      <c r="CA249" s="11"/>
      <c r="CB249" s="11"/>
      <c r="CC249" s="11"/>
      <c r="CD249" s="11"/>
      <c r="CE249" s="11"/>
      <c r="CF249" s="11"/>
      <c r="CG249" s="11"/>
      <c r="CH249" s="11"/>
      <c r="CI249" s="11"/>
      <c r="CJ249" s="11"/>
      <c r="CK249" s="11"/>
      <c r="CL249" s="11"/>
      <c r="CM249" s="11"/>
      <c r="CN249" s="11"/>
      <c r="CO249" s="11"/>
      <c r="CP249" s="11"/>
      <c r="CQ249" s="11"/>
    </row>
    <row r="250" spans="1:95" ht="42.75" x14ac:dyDescent="0.3">
      <c r="A250" s="11"/>
      <c r="B250" s="44" t="s">
        <v>1549</v>
      </c>
      <c r="C250" s="43">
        <v>45992</v>
      </c>
      <c r="D250" s="43">
        <v>46001</v>
      </c>
      <c r="E250" s="44" t="s">
        <v>1550</v>
      </c>
      <c r="F250" s="48" t="s">
        <v>1551</v>
      </c>
      <c r="G250" s="42">
        <v>252</v>
      </c>
      <c r="H250" s="44" t="s">
        <v>167</v>
      </c>
      <c r="I250" s="44" t="s">
        <v>1552</v>
      </c>
      <c r="J250" s="44" t="s">
        <v>1553</v>
      </c>
      <c r="K250" s="45" t="s">
        <v>43</v>
      </c>
      <c r="L250" s="50">
        <v>46022</v>
      </c>
      <c r="M250" s="48" t="s">
        <v>174</v>
      </c>
      <c r="N250" s="48" t="s">
        <v>174</v>
      </c>
      <c r="O250" s="49">
        <v>1</v>
      </c>
      <c r="P250" s="43">
        <v>46047</v>
      </c>
      <c r="Q250" s="41">
        <v>1</v>
      </c>
      <c r="R250" s="53"/>
      <c r="S250" s="53"/>
      <c r="T250" s="54"/>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53"/>
      <c r="AS250" s="53"/>
      <c r="AT250" s="53"/>
      <c r="AU250" s="53"/>
      <c r="AV250" s="53"/>
      <c r="AW250" s="53"/>
      <c r="AX250" s="53"/>
      <c r="AY250" s="53"/>
      <c r="AZ250" s="53"/>
      <c r="BA250" s="53"/>
      <c r="BB250" s="53"/>
      <c r="BC250" s="53"/>
      <c r="BD250" s="53"/>
      <c r="BE250" s="53"/>
      <c r="BF250" s="53"/>
      <c r="BG250" s="53"/>
      <c r="BH250" s="53"/>
      <c r="BI250" s="53"/>
      <c r="BJ250" s="53"/>
      <c r="BK250" s="53"/>
      <c r="BL250" s="53"/>
      <c r="BM250" s="53"/>
      <c r="BN250" s="53"/>
      <c r="BO250" s="53"/>
      <c r="BP250" s="53"/>
      <c r="BQ250" s="53"/>
      <c r="BR250" s="53"/>
      <c r="BS250" s="53"/>
      <c r="BT250" s="53"/>
      <c r="BU250" s="53"/>
      <c r="BV250" s="53"/>
      <c r="BW250" s="53"/>
      <c r="BX250" s="53"/>
      <c r="BY250" s="53"/>
      <c r="BZ250" s="11"/>
      <c r="CA250" s="11"/>
      <c r="CB250" s="11"/>
      <c r="CC250" s="11"/>
      <c r="CD250" s="11"/>
      <c r="CE250" s="11"/>
      <c r="CF250" s="11"/>
      <c r="CG250" s="11"/>
      <c r="CH250" s="11"/>
      <c r="CI250" s="11"/>
      <c r="CJ250" s="11"/>
      <c r="CK250" s="11"/>
      <c r="CL250" s="11"/>
      <c r="CM250" s="11"/>
      <c r="CN250" s="11"/>
      <c r="CO250" s="11"/>
      <c r="CP250" s="11"/>
      <c r="CQ250" s="11"/>
    </row>
    <row r="251" spans="1:95" ht="42.75" x14ac:dyDescent="0.3">
      <c r="A251" s="11"/>
      <c r="B251" s="44" t="s">
        <v>1549</v>
      </c>
      <c r="C251" s="43">
        <v>45992</v>
      </c>
      <c r="D251" s="43">
        <v>46001</v>
      </c>
      <c r="E251" s="44" t="s">
        <v>1554</v>
      </c>
      <c r="F251" s="48" t="s">
        <v>1555</v>
      </c>
      <c r="G251" s="42">
        <v>253</v>
      </c>
      <c r="H251" s="44" t="s">
        <v>167</v>
      </c>
      <c r="I251" s="44" t="s">
        <v>1556</v>
      </c>
      <c r="J251" s="44" t="s">
        <v>1557</v>
      </c>
      <c r="K251" s="45" t="s">
        <v>56</v>
      </c>
      <c r="L251" s="50">
        <v>46022</v>
      </c>
      <c r="M251" s="48" t="s">
        <v>174</v>
      </c>
      <c r="N251" s="48" t="s">
        <v>174</v>
      </c>
      <c r="O251" s="49">
        <v>1</v>
      </c>
      <c r="P251" s="43">
        <v>46047</v>
      </c>
      <c r="Q251" s="41">
        <v>1</v>
      </c>
      <c r="R251" s="53"/>
      <c r="S251" s="53"/>
      <c r="T251" s="54"/>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53"/>
      <c r="AS251" s="53"/>
      <c r="AT251" s="53"/>
      <c r="AU251" s="53"/>
      <c r="AV251" s="53"/>
      <c r="AW251" s="53"/>
      <c r="AX251" s="53"/>
      <c r="AY251" s="53"/>
      <c r="AZ251" s="53"/>
      <c r="BA251" s="53"/>
      <c r="BB251" s="53"/>
      <c r="BC251" s="53"/>
      <c r="BD251" s="53"/>
      <c r="BE251" s="53"/>
      <c r="BF251" s="53"/>
      <c r="BG251" s="53"/>
      <c r="BH251" s="53"/>
      <c r="BI251" s="53"/>
      <c r="BJ251" s="53"/>
      <c r="BK251" s="53"/>
      <c r="BL251" s="53"/>
      <c r="BM251" s="53"/>
      <c r="BN251" s="53"/>
      <c r="BO251" s="53"/>
      <c r="BP251" s="53"/>
      <c r="BQ251" s="53"/>
      <c r="BR251" s="53"/>
      <c r="BS251" s="53"/>
      <c r="BT251" s="53"/>
      <c r="BU251" s="53"/>
      <c r="BV251" s="53"/>
      <c r="BW251" s="53"/>
      <c r="BX251" s="53"/>
      <c r="BY251" s="53"/>
      <c r="BZ251" s="11"/>
      <c r="CA251" s="11"/>
      <c r="CB251" s="11"/>
      <c r="CC251" s="11"/>
      <c r="CD251" s="11"/>
      <c r="CE251" s="11"/>
      <c r="CF251" s="11"/>
      <c r="CG251" s="11"/>
      <c r="CH251" s="11"/>
      <c r="CI251" s="11"/>
      <c r="CJ251" s="11"/>
      <c r="CK251" s="11"/>
      <c r="CL251" s="11"/>
      <c r="CM251" s="11"/>
      <c r="CN251" s="11"/>
      <c r="CO251" s="11"/>
      <c r="CP251" s="11"/>
      <c r="CQ251" s="11"/>
    </row>
    <row r="252" spans="1:95" ht="57" x14ac:dyDescent="0.3">
      <c r="A252" s="11"/>
      <c r="B252" s="44" t="s">
        <v>1549</v>
      </c>
      <c r="C252" s="43">
        <v>45992</v>
      </c>
      <c r="D252" s="43">
        <v>46001</v>
      </c>
      <c r="E252" s="44" t="s">
        <v>1558</v>
      </c>
      <c r="F252" s="48" t="s">
        <v>1559</v>
      </c>
      <c r="G252" s="42">
        <v>254</v>
      </c>
      <c r="H252" s="44" t="s">
        <v>167</v>
      </c>
      <c r="I252" s="44" t="s">
        <v>1560</v>
      </c>
      <c r="J252" s="44" t="s">
        <v>1561</v>
      </c>
      <c r="K252" s="45" t="s">
        <v>46</v>
      </c>
      <c r="L252" s="50">
        <v>46022</v>
      </c>
      <c r="M252" s="48" t="s">
        <v>174</v>
      </c>
      <c r="N252" s="48" t="s">
        <v>174</v>
      </c>
      <c r="O252" s="49">
        <v>1</v>
      </c>
      <c r="P252" s="43">
        <v>46047</v>
      </c>
      <c r="Q252" s="41">
        <v>1</v>
      </c>
      <c r="R252" s="53"/>
      <c r="S252" s="53"/>
      <c r="T252" s="54"/>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53"/>
      <c r="AS252" s="53"/>
      <c r="AT252" s="53"/>
      <c r="AU252" s="53"/>
      <c r="AV252" s="53"/>
      <c r="AW252" s="53"/>
      <c r="AX252" s="53"/>
      <c r="AY252" s="53"/>
      <c r="AZ252" s="53"/>
      <c r="BA252" s="53"/>
      <c r="BB252" s="53"/>
      <c r="BC252" s="53"/>
      <c r="BD252" s="53"/>
      <c r="BE252" s="53"/>
      <c r="BF252" s="53"/>
      <c r="BG252" s="53"/>
      <c r="BH252" s="53"/>
      <c r="BI252" s="53"/>
      <c r="BJ252" s="53"/>
      <c r="BK252" s="53"/>
      <c r="BL252" s="53"/>
      <c r="BM252" s="53"/>
      <c r="BN252" s="53"/>
      <c r="BO252" s="53"/>
      <c r="BP252" s="53"/>
      <c r="BQ252" s="53"/>
      <c r="BR252" s="53"/>
      <c r="BS252" s="53"/>
      <c r="BT252" s="53"/>
      <c r="BU252" s="53"/>
      <c r="BV252" s="53"/>
      <c r="BW252" s="53"/>
      <c r="BX252" s="53"/>
      <c r="BY252" s="53"/>
      <c r="BZ252" s="11"/>
      <c r="CA252" s="11"/>
      <c r="CB252" s="11"/>
      <c r="CC252" s="11"/>
      <c r="CD252" s="11"/>
      <c r="CE252" s="11"/>
      <c r="CF252" s="11"/>
      <c r="CG252" s="11"/>
      <c r="CH252" s="11"/>
      <c r="CI252" s="11"/>
      <c r="CJ252" s="11"/>
      <c r="CK252" s="11"/>
      <c r="CL252" s="11"/>
      <c r="CM252" s="11"/>
      <c r="CN252" s="11"/>
      <c r="CO252" s="11"/>
      <c r="CP252" s="11"/>
      <c r="CQ252" s="11"/>
    </row>
    <row r="253" spans="1:95" ht="42.75" x14ac:dyDescent="0.3">
      <c r="A253" s="11"/>
      <c r="B253" s="44" t="s">
        <v>1549</v>
      </c>
      <c r="C253" s="43">
        <v>45992</v>
      </c>
      <c r="D253" s="43">
        <v>46001</v>
      </c>
      <c r="E253" s="44" t="s">
        <v>1562</v>
      </c>
      <c r="F253" s="48" t="s">
        <v>1563</v>
      </c>
      <c r="G253" s="42">
        <v>255</v>
      </c>
      <c r="H253" s="44" t="s">
        <v>167</v>
      </c>
      <c r="I253" s="44" t="s">
        <v>1564</v>
      </c>
      <c r="J253" s="44" t="s">
        <v>1565</v>
      </c>
      <c r="K253" s="45" t="s">
        <v>66</v>
      </c>
      <c r="L253" s="50">
        <v>46022</v>
      </c>
      <c r="M253" s="48" t="s">
        <v>174</v>
      </c>
      <c r="N253" s="48" t="s">
        <v>174</v>
      </c>
      <c r="O253" s="49">
        <v>1</v>
      </c>
      <c r="P253" s="43">
        <v>46047</v>
      </c>
      <c r="Q253" s="41">
        <v>1</v>
      </c>
      <c r="R253" s="53"/>
      <c r="S253" s="53"/>
      <c r="T253" s="54"/>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c r="AS253" s="53"/>
      <c r="AT253" s="53"/>
      <c r="AU253" s="53"/>
      <c r="AV253" s="53"/>
      <c r="AW253" s="53"/>
      <c r="AX253" s="53"/>
      <c r="AY253" s="53"/>
      <c r="AZ253" s="53"/>
      <c r="BA253" s="53"/>
      <c r="BB253" s="53"/>
      <c r="BC253" s="53"/>
      <c r="BD253" s="53"/>
      <c r="BE253" s="53"/>
      <c r="BF253" s="53"/>
      <c r="BG253" s="53"/>
      <c r="BH253" s="53"/>
      <c r="BI253" s="53"/>
      <c r="BJ253" s="53"/>
      <c r="BK253" s="53"/>
      <c r="BL253" s="53"/>
      <c r="BM253" s="53"/>
      <c r="BN253" s="53"/>
      <c r="BO253" s="53"/>
      <c r="BP253" s="53"/>
      <c r="BQ253" s="53"/>
      <c r="BR253" s="53"/>
      <c r="BS253" s="53"/>
      <c r="BT253" s="53"/>
      <c r="BU253" s="53"/>
      <c r="BV253" s="53"/>
      <c r="BW253" s="53"/>
      <c r="BX253" s="53"/>
      <c r="BY253" s="53"/>
      <c r="BZ253" s="11"/>
      <c r="CA253" s="11"/>
      <c r="CB253" s="11"/>
      <c r="CC253" s="11"/>
      <c r="CD253" s="11"/>
      <c r="CE253" s="11"/>
      <c r="CF253" s="11"/>
      <c r="CG253" s="11"/>
      <c r="CH253" s="11"/>
      <c r="CI253" s="11"/>
      <c r="CJ253" s="11"/>
      <c r="CK253" s="11"/>
      <c r="CL253" s="11"/>
      <c r="CM253" s="11"/>
      <c r="CN253" s="11"/>
      <c r="CO253" s="11"/>
      <c r="CP253" s="11"/>
      <c r="CQ253" s="11"/>
    </row>
    <row r="254" spans="1:95" ht="42.75" x14ac:dyDescent="0.3">
      <c r="A254" s="11"/>
      <c r="B254" s="44" t="s">
        <v>1549</v>
      </c>
      <c r="C254" s="43">
        <v>45992</v>
      </c>
      <c r="D254" s="43">
        <v>46001</v>
      </c>
      <c r="E254" s="44" t="s">
        <v>1566</v>
      </c>
      <c r="F254" s="48" t="s">
        <v>1567</v>
      </c>
      <c r="G254" s="42">
        <v>256</v>
      </c>
      <c r="H254" s="44" t="s">
        <v>167</v>
      </c>
      <c r="I254" s="44" t="s">
        <v>1568</v>
      </c>
      <c r="J254" s="44" t="s">
        <v>1569</v>
      </c>
      <c r="K254" s="45" t="s">
        <v>46</v>
      </c>
      <c r="L254" s="50">
        <v>46022</v>
      </c>
      <c r="M254" s="48" t="s">
        <v>174</v>
      </c>
      <c r="N254" s="48" t="s">
        <v>174</v>
      </c>
      <c r="O254" s="49">
        <v>1</v>
      </c>
      <c r="P254" s="43">
        <v>46047</v>
      </c>
      <c r="Q254" s="41">
        <v>1</v>
      </c>
      <c r="R254" s="53"/>
      <c r="S254" s="53"/>
      <c r="T254" s="54"/>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53"/>
      <c r="AS254" s="53"/>
      <c r="AT254" s="53"/>
      <c r="AU254" s="53"/>
      <c r="AV254" s="53"/>
      <c r="AW254" s="53"/>
      <c r="AX254" s="53"/>
      <c r="AY254" s="53"/>
      <c r="AZ254" s="53"/>
      <c r="BA254" s="53"/>
      <c r="BB254" s="53"/>
      <c r="BC254" s="53"/>
      <c r="BD254" s="53"/>
      <c r="BE254" s="53"/>
      <c r="BF254" s="53"/>
      <c r="BG254" s="53"/>
      <c r="BH254" s="53"/>
      <c r="BI254" s="53"/>
      <c r="BJ254" s="53"/>
      <c r="BK254" s="53"/>
      <c r="BL254" s="53"/>
      <c r="BM254" s="53"/>
      <c r="BN254" s="53"/>
      <c r="BO254" s="53"/>
      <c r="BP254" s="53"/>
      <c r="BQ254" s="53"/>
      <c r="BR254" s="53"/>
      <c r="BS254" s="53"/>
      <c r="BT254" s="53"/>
      <c r="BU254" s="53"/>
      <c r="BV254" s="53"/>
      <c r="BW254" s="53"/>
      <c r="BX254" s="53"/>
      <c r="BY254" s="53"/>
      <c r="BZ254" s="11"/>
      <c r="CA254" s="11"/>
      <c r="CB254" s="11"/>
      <c r="CC254" s="11"/>
      <c r="CD254" s="11"/>
      <c r="CE254" s="11"/>
      <c r="CF254" s="11"/>
      <c r="CG254" s="11"/>
      <c r="CH254" s="11"/>
      <c r="CI254" s="11"/>
      <c r="CJ254" s="11"/>
      <c r="CK254" s="11"/>
      <c r="CL254" s="11"/>
      <c r="CM254" s="11"/>
      <c r="CN254" s="11"/>
      <c r="CO254" s="11"/>
      <c r="CP254" s="11"/>
      <c r="CQ254" s="11"/>
    </row>
    <row r="255" spans="1:95" ht="42.75" x14ac:dyDescent="0.3">
      <c r="A255" s="11"/>
      <c r="B255" s="44" t="s">
        <v>1570</v>
      </c>
      <c r="C255" s="43">
        <v>45992</v>
      </c>
      <c r="D255" s="43">
        <v>46001</v>
      </c>
      <c r="E255" s="44" t="s">
        <v>1571</v>
      </c>
      <c r="F255" s="48" t="s">
        <v>1572</v>
      </c>
      <c r="G255" s="42">
        <v>257</v>
      </c>
      <c r="H255" s="44" t="s">
        <v>167</v>
      </c>
      <c r="I255" s="44" t="s">
        <v>1573</v>
      </c>
      <c r="J255" s="44" t="s">
        <v>1574</v>
      </c>
      <c r="K255" s="45" t="s">
        <v>62</v>
      </c>
      <c r="L255" s="50">
        <v>46022</v>
      </c>
      <c r="M255" s="48" t="s">
        <v>174</v>
      </c>
      <c r="N255" s="48" t="s">
        <v>174</v>
      </c>
      <c r="O255" s="49">
        <v>1</v>
      </c>
      <c r="P255" s="43">
        <v>46047</v>
      </c>
      <c r="Q255" s="41">
        <v>1</v>
      </c>
      <c r="R255" s="53"/>
      <c r="S255" s="53"/>
      <c r="T255" s="54"/>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c r="AS255" s="53"/>
      <c r="AT255" s="53"/>
      <c r="AU255" s="53"/>
      <c r="AV255" s="53"/>
      <c r="AW255" s="53"/>
      <c r="AX255" s="53"/>
      <c r="AY255" s="53"/>
      <c r="AZ255" s="53"/>
      <c r="BA255" s="53"/>
      <c r="BB255" s="53"/>
      <c r="BC255" s="53"/>
      <c r="BD255" s="53"/>
      <c r="BE255" s="53"/>
      <c r="BF255" s="53"/>
      <c r="BG255" s="53"/>
      <c r="BH255" s="53"/>
      <c r="BI255" s="53"/>
      <c r="BJ255" s="53"/>
      <c r="BK255" s="53"/>
      <c r="BL255" s="53"/>
      <c r="BM255" s="53"/>
      <c r="BN255" s="53"/>
      <c r="BO255" s="53"/>
      <c r="BP255" s="53"/>
      <c r="BQ255" s="53"/>
      <c r="BR255" s="53"/>
      <c r="BS255" s="53"/>
      <c r="BT255" s="53"/>
      <c r="BU255" s="53"/>
      <c r="BV255" s="53"/>
      <c r="BW255" s="53"/>
      <c r="BX255" s="53"/>
      <c r="BY255" s="53"/>
      <c r="BZ255" s="11"/>
      <c r="CA255" s="11"/>
      <c r="CB255" s="11"/>
      <c r="CC255" s="11"/>
      <c r="CD255" s="11"/>
      <c r="CE255" s="11"/>
      <c r="CF255" s="11"/>
      <c r="CG255" s="11"/>
      <c r="CH255" s="11"/>
      <c r="CI255" s="11"/>
      <c r="CJ255" s="11"/>
      <c r="CK255" s="11"/>
      <c r="CL255" s="11"/>
      <c r="CM255" s="11"/>
      <c r="CN255" s="11"/>
      <c r="CO255" s="11"/>
      <c r="CP255" s="11"/>
      <c r="CQ255" s="11"/>
    </row>
    <row r="256" spans="1:95" ht="42.75" x14ac:dyDescent="0.3">
      <c r="A256" s="11"/>
      <c r="B256" s="44" t="s">
        <v>1570</v>
      </c>
      <c r="C256" s="43">
        <v>45992</v>
      </c>
      <c r="D256" s="43">
        <v>46001</v>
      </c>
      <c r="E256" s="44" t="s">
        <v>1575</v>
      </c>
      <c r="F256" s="48" t="s">
        <v>1576</v>
      </c>
      <c r="G256" s="42">
        <v>258</v>
      </c>
      <c r="H256" s="44" t="s">
        <v>167</v>
      </c>
      <c r="I256" s="44" t="s">
        <v>1577</v>
      </c>
      <c r="J256" s="44" t="s">
        <v>1578</v>
      </c>
      <c r="K256" s="45" t="s">
        <v>21</v>
      </c>
      <c r="L256" s="50">
        <v>46022</v>
      </c>
      <c r="M256" s="48" t="s">
        <v>174</v>
      </c>
      <c r="N256" s="48" t="s">
        <v>174</v>
      </c>
      <c r="O256" s="49">
        <v>1</v>
      </c>
      <c r="P256" s="43">
        <v>46047</v>
      </c>
      <c r="Q256" s="41">
        <v>1</v>
      </c>
      <c r="R256" s="53"/>
      <c r="S256" s="53"/>
      <c r="T256" s="54"/>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53"/>
      <c r="AS256" s="53"/>
      <c r="AT256" s="53"/>
      <c r="AU256" s="53"/>
      <c r="AV256" s="53"/>
      <c r="AW256" s="53"/>
      <c r="AX256" s="53"/>
      <c r="AY256" s="53"/>
      <c r="AZ256" s="53"/>
      <c r="BA256" s="53"/>
      <c r="BB256" s="53"/>
      <c r="BC256" s="53"/>
      <c r="BD256" s="53"/>
      <c r="BE256" s="53"/>
      <c r="BF256" s="53"/>
      <c r="BG256" s="53"/>
      <c r="BH256" s="53"/>
      <c r="BI256" s="53"/>
      <c r="BJ256" s="53"/>
      <c r="BK256" s="53"/>
      <c r="BL256" s="53"/>
      <c r="BM256" s="53"/>
      <c r="BN256" s="53"/>
      <c r="BO256" s="53"/>
      <c r="BP256" s="53"/>
      <c r="BQ256" s="53"/>
      <c r="BR256" s="53"/>
      <c r="BS256" s="53"/>
      <c r="BT256" s="53"/>
      <c r="BU256" s="53"/>
      <c r="BV256" s="53"/>
      <c r="BW256" s="53"/>
      <c r="BX256" s="53"/>
      <c r="BY256" s="53"/>
      <c r="BZ256" s="11"/>
      <c r="CA256" s="11"/>
      <c r="CB256" s="11"/>
      <c r="CC256" s="11"/>
      <c r="CD256" s="11"/>
      <c r="CE256" s="11"/>
      <c r="CF256" s="11"/>
      <c r="CG256" s="11"/>
      <c r="CH256" s="11"/>
      <c r="CI256" s="11"/>
      <c r="CJ256" s="11"/>
      <c r="CK256" s="11"/>
      <c r="CL256" s="11"/>
      <c r="CM256" s="11"/>
      <c r="CN256" s="11"/>
      <c r="CO256" s="11"/>
      <c r="CP256" s="11"/>
      <c r="CQ256" s="11"/>
    </row>
    <row r="257" spans="1:95" ht="42.75" x14ac:dyDescent="0.3">
      <c r="A257" s="11"/>
      <c r="B257" s="44" t="s">
        <v>1570</v>
      </c>
      <c r="C257" s="43">
        <v>45992</v>
      </c>
      <c r="D257" s="43">
        <v>46001</v>
      </c>
      <c r="E257" s="44" t="s">
        <v>1579</v>
      </c>
      <c r="F257" s="48" t="s">
        <v>1580</v>
      </c>
      <c r="G257" s="42">
        <v>259</v>
      </c>
      <c r="H257" s="44" t="s">
        <v>167</v>
      </c>
      <c r="I257" s="44" t="s">
        <v>1581</v>
      </c>
      <c r="J257" s="44" t="s">
        <v>1582</v>
      </c>
      <c r="K257" s="45" t="s">
        <v>62</v>
      </c>
      <c r="L257" s="50">
        <v>46022</v>
      </c>
      <c r="M257" s="48" t="s">
        <v>174</v>
      </c>
      <c r="N257" s="48" t="s">
        <v>174</v>
      </c>
      <c r="O257" s="49">
        <v>1</v>
      </c>
      <c r="P257" s="43">
        <v>46047</v>
      </c>
      <c r="Q257" s="41">
        <v>1</v>
      </c>
      <c r="R257" s="53"/>
      <c r="S257" s="53"/>
      <c r="T257" s="54"/>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53"/>
      <c r="AS257" s="53"/>
      <c r="AT257" s="53"/>
      <c r="AU257" s="53"/>
      <c r="AV257" s="53"/>
      <c r="AW257" s="53"/>
      <c r="AX257" s="53"/>
      <c r="AY257" s="53"/>
      <c r="AZ257" s="53"/>
      <c r="BA257" s="53"/>
      <c r="BB257" s="53"/>
      <c r="BC257" s="53"/>
      <c r="BD257" s="53"/>
      <c r="BE257" s="53"/>
      <c r="BF257" s="53"/>
      <c r="BG257" s="53"/>
      <c r="BH257" s="53"/>
      <c r="BI257" s="53"/>
      <c r="BJ257" s="53"/>
      <c r="BK257" s="53"/>
      <c r="BL257" s="53"/>
      <c r="BM257" s="53"/>
      <c r="BN257" s="53"/>
      <c r="BO257" s="53"/>
      <c r="BP257" s="53"/>
      <c r="BQ257" s="53"/>
      <c r="BR257" s="53"/>
      <c r="BS257" s="53"/>
      <c r="BT257" s="53"/>
      <c r="BU257" s="53"/>
      <c r="BV257" s="53"/>
      <c r="BW257" s="53"/>
      <c r="BX257" s="53"/>
      <c r="BY257" s="53"/>
      <c r="BZ257" s="11"/>
      <c r="CA257" s="11"/>
      <c r="CB257" s="11"/>
      <c r="CC257" s="11"/>
      <c r="CD257" s="11"/>
      <c r="CE257" s="11"/>
      <c r="CF257" s="11"/>
      <c r="CG257" s="11"/>
      <c r="CH257" s="11"/>
      <c r="CI257" s="11"/>
      <c r="CJ257" s="11"/>
      <c r="CK257" s="11"/>
      <c r="CL257" s="11"/>
      <c r="CM257" s="11"/>
      <c r="CN257" s="11"/>
      <c r="CO257" s="11"/>
      <c r="CP257" s="11"/>
      <c r="CQ257" s="11"/>
    </row>
    <row r="258" spans="1:95" ht="57" x14ac:dyDescent="0.3">
      <c r="A258" s="11"/>
      <c r="B258" s="44" t="s">
        <v>1570</v>
      </c>
      <c r="C258" s="43">
        <v>45992</v>
      </c>
      <c r="D258" s="43">
        <v>46001</v>
      </c>
      <c r="E258" s="44" t="s">
        <v>1583</v>
      </c>
      <c r="F258" s="48" t="s">
        <v>1584</v>
      </c>
      <c r="G258" s="42">
        <v>260</v>
      </c>
      <c r="H258" s="44" t="s">
        <v>167</v>
      </c>
      <c r="I258" s="44" t="s">
        <v>1585</v>
      </c>
      <c r="J258" s="44" t="s">
        <v>1586</v>
      </c>
      <c r="K258" s="45" t="s">
        <v>21</v>
      </c>
      <c r="L258" s="50">
        <v>46022</v>
      </c>
      <c r="M258" s="48" t="s">
        <v>174</v>
      </c>
      <c r="N258" s="48" t="s">
        <v>174</v>
      </c>
      <c r="O258" s="49">
        <v>1</v>
      </c>
      <c r="P258" s="43">
        <v>46047</v>
      </c>
      <c r="Q258" s="41">
        <v>1</v>
      </c>
      <c r="R258" s="53"/>
      <c r="S258" s="53"/>
      <c r="T258" s="54"/>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53"/>
      <c r="AS258" s="53"/>
      <c r="AT258" s="53"/>
      <c r="AU258" s="53"/>
      <c r="AV258" s="53"/>
      <c r="AW258" s="53"/>
      <c r="AX258" s="53"/>
      <c r="AY258" s="53"/>
      <c r="AZ258" s="53"/>
      <c r="BA258" s="53"/>
      <c r="BB258" s="53"/>
      <c r="BC258" s="53"/>
      <c r="BD258" s="53"/>
      <c r="BE258" s="53"/>
      <c r="BF258" s="53"/>
      <c r="BG258" s="53"/>
      <c r="BH258" s="53"/>
      <c r="BI258" s="53"/>
      <c r="BJ258" s="53"/>
      <c r="BK258" s="53"/>
      <c r="BL258" s="53"/>
      <c r="BM258" s="53"/>
      <c r="BN258" s="53"/>
      <c r="BO258" s="53"/>
      <c r="BP258" s="53"/>
      <c r="BQ258" s="53"/>
      <c r="BR258" s="53"/>
      <c r="BS258" s="53"/>
      <c r="BT258" s="53"/>
      <c r="BU258" s="53"/>
      <c r="BV258" s="53"/>
      <c r="BW258" s="53"/>
      <c r="BX258" s="53"/>
      <c r="BY258" s="53"/>
      <c r="BZ258" s="11"/>
      <c r="CA258" s="11"/>
      <c r="CB258" s="11"/>
      <c r="CC258" s="11"/>
      <c r="CD258" s="11"/>
      <c r="CE258" s="11"/>
      <c r="CF258" s="11"/>
      <c r="CG258" s="11"/>
      <c r="CH258" s="11"/>
      <c r="CI258" s="11"/>
      <c r="CJ258" s="11"/>
      <c r="CK258" s="11"/>
      <c r="CL258" s="11"/>
      <c r="CM258" s="11"/>
      <c r="CN258" s="11"/>
      <c r="CO258" s="11"/>
      <c r="CP258" s="11"/>
      <c r="CQ258" s="11"/>
    </row>
    <row r="259" spans="1:95" ht="57" x14ac:dyDescent="0.3">
      <c r="A259" s="11"/>
      <c r="B259" s="44" t="s">
        <v>1570</v>
      </c>
      <c r="C259" s="43">
        <v>45992</v>
      </c>
      <c r="D259" s="43">
        <v>46001</v>
      </c>
      <c r="E259" s="44" t="s">
        <v>1587</v>
      </c>
      <c r="F259" s="48" t="s">
        <v>1588</v>
      </c>
      <c r="G259" s="42">
        <v>261</v>
      </c>
      <c r="H259" s="44" t="s">
        <v>167</v>
      </c>
      <c r="I259" s="44" t="s">
        <v>1589</v>
      </c>
      <c r="J259" s="44" t="s">
        <v>1590</v>
      </c>
      <c r="K259" s="45" t="s">
        <v>21</v>
      </c>
      <c r="L259" s="50">
        <v>46022</v>
      </c>
      <c r="M259" s="48" t="s">
        <v>174</v>
      </c>
      <c r="N259" s="48" t="s">
        <v>174</v>
      </c>
      <c r="O259" s="49">
        <v>1</v>
      </c>
      <c r="P259" s="43">
        <v>46047</v>
      </c>
      <c r="Q259" s="41">
        <v>1</v>
      </c>
      <c r="R259" s="53"/>
      <c r="S259" s="53"/>
      <c r="T259" s="54"/>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53"/>
      <c r="AS259" s="53"/>
      <c r="AT259" s="53"/>
      <c r="AU259" s="53"/>
      <c r="AV259" s="53"/>
      <c r="AW259" s="53"/>
      <c r="AX259" s="53"/>
      <c r="AY259" s="53"/>
      <c r="AZ259" s="53"/>
      <c r="BA259" s="53"/>
      <c r="BB259" s="53"/>
      <c r="BC259" s="53"/>
      <c r="BD259" s="53"/>
      <c r="BE259" s="53"/>
      <c r="BF259" s="53"/>
      <c r="BG259" s="53"/>
      <c r="BH259" s="53"/>
      <c r="BI259" s="53"/>
      <c r="BJ259" s="53"/>
      <c r="BK259" s="53"/>
      <c r="BL259" s="53"/>
      <c r="BM259" s="53"/>
      <c r="BN259" s="53"/>
      <c r="BO259" s="53"/>
      <c r="BP259" s="53"/>
      <c r="BQ259" s="53"/>
      <c r="BR259" s="53"/>
      <c r="BS259" s="53"/>
      <c r="BT259" s="53"/>
      <c r="BU259" s="53"/>
      <c r="BV259" s="53"/>
      <c r="BW259" s="53"/>
      <c r="BX259" s="53"/>
      <c r="BY259" s="53"/>
      <c r="BZ259" s="11"/>
      <c r="CA259" s="11"/>
      <c r="CB259" s="11"/>
      <c r="CC259" s="11"/>
      <c r="CD259" s="11"/>
      <c r="CE259" s="11"/>
      <c r="CF259" s="11"/>
      <c r="CG259" s="11"/>
      <c r="CH259" s="11"/>
      <c r="CI259" s="11"/>
      <c r="CJ259" s="11"/>
      <c r="CK259" s="11"/>
      <c r="CL259" s="11"/>
      <c r="CM259" s="11"/>
      <c r="CN259" s="11"/>
      <c r="CO259" s="11"/>
      <c r="CP259" s="11"/>
      <c r="CQ259" s="11"/>
    </row>
    <row r="260" spans="1:95" ht="42.75" x14ac:dyDescent="0.3">
      <c r="A260" s="11"/>
      <c r="B260" s="44" t="s">
        <v>1570</v>
      </c>
      <c r="C260" s="43">
        <v>45992</v>
      </c>
      <c r="D260" s="43">
        <v>46001</v>
      </c>
      <c r="E260" s="44" t="s">
        <v>1591</v>
      </c>
      <c r="F260" s="48" t="s">
        <v>1592</v>
      </c>
      <c r="G260" s="42">
        <v>262</v>
      </c>
      <c r="H260" s="44" t="s">
        <v>322</v>
      </c>
      <c r="I260" s="44" t="s">
        <v>1593</v>
      </c>
      <c r="J260" s="44" t="s">
        <v>1594</v>
      </c>
      <c r="K260" s="45" t="s">
        <v>62</v>
      </c>
      <c r="L260" s="50">
        <v>46022</v>
      </c>
      <c r="M260" s="48" t="s">
        <v>174</v>
      </c>
      <c r="N260" s="48" t="s">
        <v>174</v>
      </c>
      <c r="O260" s="49">
        <v>1</v>
      </c>
      <c r="P260" s="43">
        <v>46047</v>
      </c>
      <c r="Q260" s="41">
        <v>1</v>
      </c>
      <c r="R260" s="53"/>
      <c r="S260" s="53"/>
      <c r="T260" s="54"/>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53"/>
      <c r="AS260" s="53"/>
      <c r="AT260" s="53"/>
      <c r="AU260" s="53"/>
      <c r="AV260" s="53"/>
      <c r="AW260" s="53"/>
      <c r="AX260" s="53"/>
      <c r="AY260" s="53"/>
      <c r="AZ260" s="53"/>
      <c r="BA260" s="53"/>
      <c r="BB260" s="53"/>
      <c r="BC260" s="53"/>
      <c r="BD260" s="53"/>
      <c r="BE260" s="53"/>
      <c r="BF260" s="53"/>
      <c r="BG260" s="53"/>
      <c r="BH260" s="53"/>
      <c r="BI260" s="53"/>
      <c r="BJ260" s="53"/>
      <c r="BK260" s="53"/>
      <c r="BL260" s="53"/>
      <c r="BM260" s="53"/>
      <c r="BN260" s="53"/>
      <c r="BO260" s="53"/>
      <c r="BP260" s="53"/>
      <c r="BQ260" s="53"/>
      <c r="BR260" s="53"/>
      <c r="BS260" s="53"/>
      <c r="BT260" s="53"/>
      <c r="BU260" s="53"/>
      <c r="BV260" s="53"/>
      <c r="BW260" s="53"/>
      <c r="BX260" s="53"/>
      <c r="BY260" s="53"/>
      <c r="BZ260" s="11"/>
      <c r="CA260" s="11"/>
      <c r="CB260" s="11"/>
      <c r="CC260" s="11"/>
      <c r="CD260" s="11"/>
      <c r="CE260" s="11"/>
      <c r="CF260" s="11"/>
      <c r="CG260" s="11"/>
      <c r="CH260" s="11"/>
      <c r="CI260" s="11"/>
      <c r="CJ260" s="11"/>
      <c r="CK260" s="11"/>
      <c r="CL260" s="11"/>
      <c r="CM260" s="11"/>
      <c r="CN260" s="11"/>
      <c r="CO260" s="11"/>
      <c r="CP260" s="11"/>
      <c r="CQ260" s="11"/>
    </row>
    <row r="261" spans="1:95" ht="57" x14ac:dyDescent="0.3">
      <c r="A261" s="11"/>
      <c r="B261" s="44" t="s">
        <v>1595</v>
      </c>
      <c r="C261" s="43">
        <v>45992</v>
      </c>
      <c r="D261" s="43">
        <v>46001</v>
      </c>
      <c r="E261" s="44" t="s">
        <v>1596</v>
      </c>
      <c r="F261" s="48" t="s">
        <v>1597</v>
      </c>
      <c r="G261" s="42">
        <v>263</v>
      </c>
      <c r="H261" s="44" t="s">
        <v>167</v>
      </c>
      <c r="I261" s="44" t="s">
        <v>1598</v>
      </c>
      <c r="J261" s="44" t="s">
        <v>1599</v>
      </c>
      <c r="K261" s="45" t="s">
        <v>66</v>
      </c>
      <c r="L261" s="50">
        <v>46022</v>
      </c>
      <c r="M261" s="48" t="s">
        <v>174</v>
      </c>
      <c r="N261" s="48" t="s">
        <v>174</v>
      </c>
      <c r="O261" s="49">
        <v>1</v>
      </c>
      <c r="P261" s="43">
        <v>46047</v>
      </c>
      <c r="Q261" s="41">
        <v>1</v>
      </c>
      <c r="R261" s="53"/>
      <c r="S261" s="53"/>
      <c r="T261" s="54"/>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53"/>
      <c r="AS261" s="53"/>
      <c r="AT261" s="53"/>
      <c r="AU261" s="53"/>
      <c r="AV261" s="53"/>
      <c r="AW261" s="53"/>
      <c r="AX261" s="53"/>
      <c r="AY261" s="53"/>
      <c r="AZ261" s="53"/>
      <c r="BA261" s="53"/>
      <c r="BB261" s="53"/>
      <c r="BC261" s="53"/>
      <c r="BD261" s="53"/>
      <c r="BE261" s="53"/>
      <c r="BF261" s="53"/>
      <c r="BG261" s="53"/>
      <c r="BH261" s="53"/>
      <c r="BI261" s="53"/>
      <c r="BJ261" s="53"/>
      <c r="BK261" s="53"/>
      <c r="BL261" s="53"/>
      <c r="BM261" s="53"/>
      <c r="BN261" s="53"/>
      <c r="BO261" s="53"/>
      <c r="BP261" s="53"/>
      <c r="BQ261" s="53"/>
      <c r="BR261" s="53"/>
      <c r="BS261" s="53"/>
      <c r="BT261" s="53"/>
      <c r="BU261" s="53"/>
      <c r="BV261" s="53"/>
      <c r="BW261" s="53"/>
      <c r="BX261" s="53"/>
      <c r="BY261" s="53"/>
      <c r="BZ261" s="11"/>
      <c r="CA261" s="11"/>
      <c r="CB261" s="11"/>
      <c r="CC261" s="11"/>
      <c r="CD261" s="11"/>
      <c r="CE261" s="11"/>
      <c r="CF261" s="11"/>
      <c r="CG261" s="11"/>
      <c r="CH261" s="11"/>
      <c r="CI261" s="11"/>
      <c r="CJ261" s="11"/>
      <c r="CK261" s="11"/>
      <c r="CL261" s="11"/>
      <c r="CM261" s="11"/>
      <c r="CN261" s="11"/>
      <c r="CO261" s="11"/>
      <c r="CP261" s="11"/>
      <c r="CQ261" s="11"/>
    </row>
    <row r="262" spans="1:95" ht="57" x14ac:dyDescent="0.3">
      <c r="A262" s="11"/>
      <c r="B262" s="44" t="s">
        <v>1595</v>
      </c>
      <c r="C262" s="43">
        <v>45992</v>
      </c>
      <c r="D262" s="43">
        <v>46001</v>
      </c>
      <c r="E262" s="44" t="s">
        <v>1600</v>
      </c>
      <c r="F262" s="48" t="s">
        <v>1601</v>
      </c>
      <c r="G262" s="42">
        <v>264</v>
      </c>
      <c r="H262" s="44" t="s">
        <v>167</v>
      </c>
      <c r="I262" s="44" t="s">
        <v>1602</v>
      </c>
      <c r="J262" s="44" t="s">
        <v>1603</v>
      </c>
      <c r="K262" s="45" t="s">
        <v>66</v>
      </c>
      <c r="L262" s="50">
        <v>46022</v>
      </c>
      <c r="M262" s="48" t="s">
        <v>174</v>
      </c>
      <c r="N262" s="48" t="s">
        <v>174</v>
      </c>
      <c r="O262" s="49">
        <v>1</v>
      </c>
      <c r="P262" s="43">
        <v>46047</v>
      </c>
      <c r="Q262" s="41">
        <v>1</v>
      </c>
      <c r="R262" s="53"/>
      <c r="S262" s="53"/>
      <c r="T262" s="54"/>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53"/>
      <c r="AS262" s="53"/>
      <c r="AT262" s="53"/>
      <c r="AU262" s="53"/>
      <c r="AV262" s="53"/>
      <c r="AW262" s="53"/>
      <c r="AX262" s="53"/>
      <c r="AY262" s="53"/>
      <c r="AZ262" s="53"/>
      <c r="BA262" s="53"/>
      <c r="BB262" s="53"/>
      <c r="BC262" s="53"/>
      <c r="BD262" s="53"/>
      <c r="BE262" s="53"/>
      <c r="BF262" s="53"/>
      <c r="BG262" s="53"/>
      <c r="BH262" s="53"/>
      <c r="BI262" s="53"/>
      <c r="BJ262" s="53"/>
      <c r="BK262" s="53"/>
      <c r="BL262" s="53"/>
      <c r="BM262" s="53"/>
      <c r="BN262" s="53"/>
      <c r="BO262" s="53"/>
      <c r="BP262" s="53"/>
      <c r="BQ262" s="53"/>
      <c r="BR262" s="53"/>
      <c r="BS262" s="53"/>
      <c r="BT262" s="53"/>
      <c r="BU262" s="53"/>
      <c r="BV262" s="53"/>
      <c r="BW262" s="53"/>
      <c r="BX262" s="53"/>
      <c r="BY262" s="53"/>
      <c r="BZ262" s="11"/>
      <c r="CA262" s="11"/>
      <c r="CB262" s="11"/>
      <c r="CC262" s="11"/>
      <c r="CD262" s="11"/>
      <c r="CE262" s="11"/>
      <c r="CF262" s="11"/>
      <c r="CG262" s="11"/>
      <c r="CH262" s="11"/>
      <c r="CI262" s="11"/>
      <c r="CJ262" s="11"/>
      <c r="CK262" s="11"/>
      <c r="CL262" s="11"/>
      <c r="CM262" s="11"/>
      <c r="CN262" s="11"/>
      <c r="CO262" s="11"/>
      <c r="CP262" s="11"/>
      <c r="CQ262" s="11"/>
    </row>
    <row r="263" spans="1:95" ht="57" x14ac:dyDescent="0.3">
      <c r="A263" s="11"/>
      <c r="B263" s="44" t="s">
        <v>1595</v>
      </c>
      <c r="C263" s="43">
        <v>45992</v>
      </c>
      <c r="D263" s="43">
        <v>46001</v>
      </c>
      <c r="E263" s="44" t="s">
        <v>1604</v>
      </c>
      <c r="F263" s="48" t="s">
        <v>1605</v>
      </c>
      <c r="G263" s="42">
        <v>265</v>
      </c>
      <c r="H263" s="44" t="s">
        <v>167</v>
      </c>
      <c r="I263" s="44" t="s">
        <v>1606</v>
      </c>
      <c r="J263" s="44" t="s">
        <v>1607</v>
      </c>
      <c r="K263" s="45" t="s">
        <v>48</v>
      </c>
      <c r="L263" s="50">
        <v>46022</v>
      </c>
      <c r="M263" s="48" t="s">
        <v>174</v>
      </c>
      <c r="N263" s="48" t="s">
        <v>174</v>
      </c>
      <c r="O263" s="49">
        <v>1</v>
      </c>
      <c r="P263" s="43">
        <v>46047</v>
      </c>
      <c r="Q263" s="41">
        <v>1</v>
      </c>
      <c r="R263" s="53"/>
      <c r="S263" s="53"/>
      <c r="T263" s="54"/>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c r="AS263" s="53"/>
      <c r="AT263" s="53"/>
      <c r="AU263" s="53"/>
      <c r="AV263" s="53"/>
      <c r="AW263" s="53"/>
      <c r="AX263" s="53"/>
      <c r="AY263" s="53"/>
      <c r="AZ263" s="53"/>
      <c r="BA263" s="53"/>
      <c r="BB263" s="53"/>
      <c r="BC263" s="53"/>
      <c r="BD263" s="53"/>
      <c r="BE263" s="53"/>
      <c r="BF263" s="53"/>
      <c r="BG263" s="53"/>
      <c r="BH263" s="53"/>
      <c r="BI263" s="53"/>
      <c r="BJ263" s="53"/>
      <c r="BK263" s="53"/>
      <c r="BL263" s="53"/>
      <c r="BM263" s="53"/>
      <c r="BN263" s="53"/>
      <c r="BO263" s="53"/>
      <c r="BP263" s="53"/>
      <c r="BQ263" s="53"/>
      <c r="BR263" s="53"/>
      <c r="BS263" s="53"/>
      <c r="BT263" s="53"/>
      <c r="BU263" s="53"/>
      <c r="BV263" s="53"/>
      <c r="BW263" s="53"/>
      <c r="BX263" s="53"/>
      <c r="BY263" s="53"/>
      <c r="BZ263" s="11"/>
      <c r="CA263" s="11"/>
      <c r="CB263" s="11"/>
      <c r="CC263" s="11"/>
      <c r="CD263" s="11"/>
      <c r="CE263" s="11"/>
      <c r="CF263" s="11"/>
      <c r="CG263" s="11"/>
      <c r="CH263" s="11"/>
      <c r="CI263" s="11"/>
      <c r="CJ263" s="11"/>
      <c r="CK263" s="11"/>
      <c r="CL263" s="11"/>
      <c r="CM263" s="11"/>
      <c r="CN263" s="11"/>
      <c r="CO263" s="11"/>
      <c r="CP263" s="11"/>
      <c r="CQ263" s="11"/>
    </row>
    <row r="264" spans="1:95" ht="42.75" x14ac:dyDescent="0.3">
      <c r="A264" s="11"/>
      <c r="B264" s="44" t="s">
        <v>1595</v>
      </c>
      <c r="C264" s="43">
        <v>45992</v>
      </c>
      <c r="D264" s="43">
        <v>46001</v>
      </c>
      <c r="E264" s="44" t="s">
        <v>1608</v>
      </c>
      <c r="F264" s="48" t="s">
        <v>1609</v>
      </c>
      <c r="G264" s="42">
        <v>266</v>
      </c>
      <c r="H264" s="44" t="s">
        <v>167</v>
      </c>
      <c r="I264" s="44" t="s">
        <v>1610</v>
      </c>
      <c r="J264" s="44" t="s">
        <v>1611</v>
      </c>
      <c r="K264" s="45" t="s">
        <v>48</v>
      </c>
      <c r="L264" s="50">
        <v>46022</v>
      </c>
      <c r="M264" s="48" t="s">
        <v>174</v>
      </c>
      <c r="N264" s="48" t="s">
        <v>174</v>
      </c>
      <c r="O264" s="49">
        <v>1</v>
      </c>
      <c r="P264" s="43">
        <v>46047</v>
      </c>
      <c r="Q264" s="41">
        <v>1</v>
      </c>
      <c r="R264" s="53"/>
      <c r="S264" s="53"/>
      <c r="T264" s="54"/>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53"/>
      <c r="AS264" s="53"/>
      <c r="AT264" s="53"/>
      <c r="AU264" s="53"/>
      <c r="AV264" s="53"/>
      <c r="AW264" s="53"/>
      <c r="AX264" s="53"/>
      <c r="AY264" s="53"/>
      <c r="AZ264" s="53"/>
      <c r="BA264" s="53"/>
      <c r="BB264" s="53"/>
      <c r="BC264" s="53"/>
      <c r="BD264" s="53"/>
      <c r="BE264" s="53"/>
      <c r="BF264" s="53"/>
      <c r="BG264" s="53"/>
      <c r="BH264" s="53"/>
      <c r="BI264" s="53"/>
      <c r="BJ264" s="53"/>
      <c r="BK264" s="53"/>
      <c r="BL264" s="53"/>
      <c r="BM264" s="53"/>
      <c r="BN264" s="53"/>
      <c r="BO264" s="53"/>
      <c r="BP264" s="53"/>
      <c r="BQ264" s="53"/>
      <c r="BR264" s="53"/>
      <c r="BS264" s="53"/>
      <c r="BT264" s="53"/>
      <c r="BU264" s="53"/>
      <c r="BV264" s="53"/>
      <c r="BW264" s="53"/>
      <c r="BX264" s="53"/>
      <c r="BY264" s="53"/>
      <c r="BZ264" s="11"/>
      <c r="CA264" s="11"/>
      <c r="CB264" s="11"/>
      <c r="CC264" s="11"/>
      <c r="CD264" s="11"/>
      <c r="CE264" s="11"/>
      <c r="CF264" s="11"/>
      <c r="CG264" s="11"/>
      <c r="CH264" s="11"/>
      <c r="CI264" s="11"/>
      <c r="CJ264" s="11"/>
      <c r="CK264" s="11"/>
      <c r="CL264" s="11"/>
      <c r="CM264" s="11"/>
      <c r="CN264" s="11"/>
      <c r="CO264" s="11"/>
      <c r="CP264" s="11"/>
      <c r="CQ264" s="11"/>
    </row>
    <row r="265" spans="1:95" ht="57" x14ac:dyDescent="0.3">
      <c r="A265" s="11"/>
      <c r="B265" s="44" t="s">
        <v>1595</v>
      </c>
      <c r="C265" s="43">
        <v>45992</v>
      </c>
      <c r="D265" s="43">
        <v>46001</v>
      </c>
      <c r="E265" s="44" t="s">
        <v>1612</v>
      </c>
      <c r="F265" s="48" t="s">
        <v>1613</v>
      </c>
      <c r="G265" s="42">
        <v>267</v>
      </c>
      <c r="H265" s="44" t="s">
        <v>167</v>
      </c>
      <c r="I265" s="44" t="s">
        <v>1614</v>
      </c>
      <c r="J265" s="44" t="s">
        <v>1615</v>
      </c>
      <c r="K265" s="45" t="s">
        <v>66</v>
      </c>
      <c r="L265" s="50">
        <v>46022</v>
      </c>
      <c r="M265" s="48" t="s">
        <v>174</v>
      </c>
      <c r="N265" s="48" t="s">
        <v>174</v>
      </c>
      <c r="O265" s="49">
        <v>1</v>
      </c>
      <c r="P265" s="43">
        <v>46047</v>
      </c>
      <c r="Q265" s="41">
        <v>1</v>
      </c>
      <c r="R265" s="53"/>
      <c r="S265" s="53"/>
      <c r="T265" s="54"/>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53"/>
      <c r="AS265" s="53"/>
      <c r="AT265" s="53"/>
      <c r="AU265" s="53"/>
      <c r="AV265" s="53"/>
      <c r="AW265" s="53"/>
      <c r="AX265" s="53"/>
      <c r="AY265" s="53"/>
      <c r="AZ265" s="53"/>
      <c r="BA265" s="53"/>
      <c r="BB265" s="53"/>
      <c r="BC265" s="53"/>
      <c r="BD265" s="53"/>
      <c r="BE265" s="53"/>
      <c r="BF265" s="53"/>
      <c r="BG265" s="53"/>
      <c r="BH265" s="53"/>
      <c r="BI265" s="53"/>
      <c r="BJ265" s="53"/>
      <c r="BK265" s="53"/>
      <c r="BL265" s="53"/>
      <c r="BM265" s="53"/>
      <c r="BN265" s="53"/>
      <c r="BO265" s="53"/>
      <c r="BP265" s="53"/>
      <c r="BQ265" s="53"/>
      <c r="BR265" s="53"/>
      <c r="BS265" s="53"/>
      <c r="BT265" s="53"/>
      <c r="BU265" s="53"/>
      <c r="BV265" s="53"/>
      <c r="BW265" s="53"/>
      <c r="BX265" s="53"/>
      <c r="BY265" s="53"/>
      <c r="BZ265" s="11"/>
      <c r="CA265" s="11"/>
      <c r="CB265" s="11"/>
      <c r="CC265" s="11"/>
      <c r="CD265" s="11"/>
      <c r="CE265" s="11"/>
      <c r="CF265" s="11"/>
      <c r="CG265" s="11"/>
      <c r="CH265" s="11"/>
      <c r="CI265" s="11"/>
      <c r="CJ265" s="11"/>
      <c r="CK265" s="11"/>
      <c r="CL265" s="11"/>
      <c r="CM265" s="11"/>
      <c r="CN265" s="11"/>
      <c r="CO265" s="11"/>
      <c r="CP265" s="11"/>
      <c r="CQ265" s="11"/>
    </row>
    <row r="266" spans="1:95" ht="57" x14ac:dyDescent="0.3">
      <c r="A266" s="11"/>
      <c r="B266" s="44" t="s">
        <v>1595</v>
      </c>
      <c r="C266" s="43">
        <v>45992</v>
      </c>
      <c r="D266" s="43">
        <v>46001</v>
      </c>
      <c r="E266" s="44" t="s">
        <v>1616</v>
      </c>
      <c r="F266" s="48" t="s">
        <v>1617</v>
      </c>
      <c r="G266" s="42">
        <v>268</v>
      </c>
      <c r="H266" s="44" t="s">
        <v>322</v>
      </c>
      <c r="I266" s="44" t="s">
        <v>1618</v>
      </c>
      <c r="J266" s="44" t="s">
        <v>1619</v>
      </c>
      <c r="K266" s="45" t="s">
        <v>21</v>
      </c>
      <c r="L266" s="50">
        <v>46022</v>
      </c>
      <c r="M266" s="48" t="s">
        <v>174</v>
      </c>
      <c r="N266" s="48" t="s">
        <v>174</v>
      </c>
      <c r="O266" s="49">
        <v>1</v>
      </c>
      <c r="P266" s="43">
        <v>46047</v>
      </c>
      <c r="Q266" s="41">
        <v>1</v>
      </c>
      <c r="R266" s="53"/>
      <c r="S266" s="53"/>
      <c r="T266" s="54"/>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c r="AS266" s="53"/>
      <c r="AT266" s="53"/>
      <c r="AU266" s="53"/>
      <c r="AV266" s="53"/>
      <c r="AW266" s="53"/>
      <c r="AX266" s="53"/>
      <c r="AY266" s="53"/>
      <c r="AZ266" s="53"/>
      <c r="BA266" s="53"/>
      <c r="BB266" s="53"/>
      <c r="BC266" s="53"/>
      <c r="BD266" s="53"/>
      <c r="BE266" s="53"/>
      <c r="BF266" s="53"/>
      <c r="BG266" s="53"/>
      <c r="BH266" s="53"/>
      <c r="BI266" s="53"/>
      <c r="BJ266" s="53"/>
      <c r="BK266" s="53"/>
      <c r="BL266" s="53"/>
      <c r="BM266" s="53"/>
      <c r="BN266" s="53"/>
      <c r="BO266" s="53"/>
      <c r="BP266" s="53"/>
      <c r="BQ266" s="53"/>
      <c r="BR266" s="53"/>
      <c r="BS266" s="53"/>
      <c r="BT266" s="53"/>
      <c r="BU266" s="53"/>
      <c r="BV266" s="53"/>
      <c r="BW266" s="53"/>
      <c r="BX266" s="53"/>
      <c r="BY266" s="53"/>
      <c r="BZ266" s="11"/>
      <c r="CA266" s="11"/>
      <c r="CB266" s="11"/>
      <c r="CC266" s="11"/>
      <c r="CD266" s="11"/>
      <c r="CE266" s="11"/>
      <c r="CF266" s="11"/>
      <c r="CG266" s="11"/>
      <c r="CH266" s="11"/>
      <c r="CI266" s="11"/>
      <c r="CJ266" s="11"/>
      <c r="CK266" s="11"/>
      <c r="CL266" s="11"/>
      <c r="CM266" s="11"/>
      <c r="CN266" s="11"/>
      <c r="CO266" s="11"/>
      <c r="CP266" s="11"/>
      <c r="CQ266" s="11"/>
    </row>
    <row r="267" spans="1:95" ht="42.75" x14ac:dyDescent="0.3">
      <c r="A267" s="11"/>
      <c r="B267" s="44" t="s">
        <v>1595</v>
      </c>
      <c r="C267" s="43">
        <v>45992</v>
      </c>
      <c r="D267" s="43">
        <v>46001</v>
      </c>
      <c r="E267" s="44" t="s">
        <v>1620</v>
      </c>
      <c r="F267" s="48" t="s">
        <v>1621</v>
      </c>
      <c r="G267" s="42">
        <v>269</v>
      </c>
      <c r="H267" s="44" t="s">
        <v>167</v>
      </c>
      <c r="I267" s="44" t="s">
        <v>1622</v>
      </c>
      <c r="J267" s="44" t="s">
        <v>1623</v>
      </c>
      <c r="K267" s="45" t="s">
        <v>66</v>
      </c>
      <c r="L267" s="50">
        <v>46022</v>
      </c>
      <c r="M267" s="48" t="s">
        <v>174</v>
      </c>
      <c r="N267" s="48" t="s">
        <v>174</v>
      </c>
      <c r="O267" s="49">
        <v>1</v>
      </c>
      <c r="P267" s="43">
        <v>46047</v>
      </c>
      <c r="Q267" s="41">
        <v>1</v>
      </c>
      <c r="R267" s="53"/>
      <c r="S267" s="53"/>
      <c r="T267" s="54"/>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53"/>
      <c r="AS267" s="53"/>
      <c r="AT267" s="53"/>
      <c r="AU267" s="53"/>
      <c r="AV267" s="53"/>
      <c r="AW267" s="53"/>
      <c r="AX267" s="53"/>
      <c r="AY267" s="53"/>
      <c r="AZ267" s="53"/>
      <c r="BA267" s="53"/>
      <c r="BB267" s="53"/>
      <c r="BC267" s="53"/>
      <c r="BD267" s="53"/>
      <c r="BE267" s="53"/>
      <c r="BF267" s="53"/>
      <c r="BG267" s="53"/>
      <c r="BH267" s="53"/>
      <c r="BI267" s="53"/>
      <c r="BJ267" s="53"/>
      <c r="BK267" s="53"/>
      <c r="BL267" s="53"/>
      <c r="BM267" s="53"/>
      <c r="BN267" s="53"/>
      <c r="BO267" s="53"/>
      <c r="BP267" s="53"/>
      <c r="BQ267" s="53"/>
      <c r="BR267" s="53"/>
      <c r="BS267" s="53"/>
      <c r="BT267" s="53"/>
      <c r="BU267" s="53"/>
      <c r="BV267" s="53"/>
      <c r="BW267" s="53"/>
      <c r="BX267" s="53"/>
      <c r="BY267" s="53"/>
      <c r="BZ267" s="11"/>
      <c r="CA267" s="11"/>
      <c r="CB267" s="11"/>
      <c r="CC267" s="11"/>
      <c r="CD267" s="11"/>
      <c r="CE267" s="11"/>
      <c r="CF267" s="11"/>
      <c r="CG267" s="11"/>
      <c r="CH267" s="11"/>
      <c r="CI267" s="11"/>
      <c r="CJ267" s="11"/>
      <c r="CK267" s="11"/>
      <c r="CL267" s="11"/>
      <c r="CM267" s="11"/>
      <c r="CN267" s="11"/>
      <c r="CO267" s="11"/>
      <c r="CP267" s="11"/>
      <c r="CQ267" s="11"/>
    </row>
    <row r="268" spans="1:95" ht="57" x14ac:dyDescent="0.3">
      <c r="A268" s="11"/>
      <c r="B268" s="44" t="s">
        <v>1595</v>
      </c>
      <c r="C268" s="43">
        <v>45992</v>
      </c>
      <c r="D268" s="43">
        <v>46001</v>
      </c>
      <c r="E268" s="44" t="s">
        <v>1624</v>
      </c>
      <c r="F268" s="48" t="s">
        <v>1625</v>
      </c>
      <c r="G268" s="42">
        <v>270</v>
      </c>
      <c r="H268" s="44" t="s">
        <v>167</v>
      </c>
      <c r="I268" s="44" t="s">
        <v>1626</v>
      </c>
      <c r="J268" s="44" t="s">
        <v>1627</v>
      </c>
      <c r="K268" s="45" t="s">
        <v>21</v>
      </c>
      <c r="L268" s="50">
        <v>46022</v>
      </c>
      <c r="M268" s="48" t="s">
        <v>174</v>
      </c>
      <c r="N268" s="48" t="s">
        <v>174</v>
      </c>
      <c r="O268" s="49">
        <v>1</v>
      </c>
      <c r="P268" s="43">
        <v>46047</v>
      </c>
      <c r="Q268" s="41">
        <v>1</v>
      </c>
      <c r="R268" s="53"/>
      <c r="S268" s="53"/>
      <c r="T268" s="54"/>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53"/>
      <c r="AS268" s="53"/>
      <c r="AT268" s="53"/>
      <c r="AU268" s="53"/>
      <c r="AV268" s="53"/>
      <c r="AW268" s="53"/>
      <c r="AX268" s="53"/>
      <c r="AY268" s="53"/>
      <c r="AZ268" s="53"/>
      <c r="BA268" s="53"/>
      <c r="BB268" s="53"/>
      <c r="BC268" s="53"/>
      <c r="BD268" s="53"/>
      <c r="BE268" s="53"/>
      <c r="BF268" s="53"/>
      <c r="BG268" s="53"/>
      <c r="BH268" s="53"/>
      <c r="BI268" s="53"/>
      <c r="BJ268" s="53"/>
      <c r="BK268" s="53"/>
      <c r="BL268" s="53"/>
      <c r="BM268" s="53"/>
      <c r="BN268" s="53"/>
      <c r="BO268" s="53"/>
      <c r="BP268" s="53"/>
      <c r="BQ268" s="53"/>
      <c r="BR268" s="53"/>
      <c r="BS268" s="53"/>
      <c r="BT268" s="53"/>
      <c r="BU268" s="53"/>
      <c r="BV268" s="53"/>
      <c r="BW268" s="53"/>
      <c r="BX268" s="53"/>
      <c r="BY268" s="53"/>
      <c r="BZ268" s="11"/>
      <c r="CA268" s="11"/>
      <c r="CB268" s="11"/>
      <c r="CC268" s="11"/>
      <c r="CD268" s="11"/>
      <c r="CE268" s="11"/>
      <c r="CF268" s="11"/>
      <c r="CG268" s="11"/>
      <c r="CH268" s="11"/>
      <c r="CI268" s="11"/>
      <c r="CJ268" s="11"/>
      <c r="CK268" s="11"/>
      <c r="CL268" s="11"/>
      <c r="CM268" s="11"/>
      <c r="CN268" s="11"/>
      <c r="CO268" s="11"/>
      <c r="CP268" s="11"/>
      <c r="CQ268" s="11"/>
    </row>
    <row r="269" spans="1:95" ht="42.75" x14ac:dyDescent="0.3">
      <c r="A269" s="11"/>
      <c r="B269" s="44" t="s">
        <v>1595</v>
      </c>
      <c r="C269" s="43">
        <v>45992</v>
      </c>
      <c r="D269" s="43">
        <v>46001</v>
      </c>
      <c r="E269" s="44" t="s">
        <v>1628</v>
      </c>
      <c r="F269" s="48" t="s">
        <v>1629</v>
      </c>
      <c r="G269" s="42">
        <v>271</v>
      </c>
      <c r="H269" s="44" t="s">
        <v>167</v>
      </c>
      <c r="I269" s="44" t="s">
        <v>1630</v>
      </c>
      <c r="J269" s="44" t="s">
        <v>1631</v>
      </c>
      <c r="K269" s="45" t="s">
        <v>21</v>
      </c>
      <c r="L269" s="50">
        <v>46022</v>
      </c>
      <c r="M269" s="48" t="s">
        <v>174</v>
      </c>
      <c r="N269" s="48" t="s">
        <v>174</v>
      </c>
      <c r="O269" s="49">
        <v>1</v>
      </c>
      <c r="P269" s="43">
        <v>46047</v>
      </c>
      <c r="Q269" s="41">
        <v>1</v>
      </c>
      <c r="R269" s="53"/>
      <c r="S269" s="53"/>
      <c r="T269" s="54"/>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c r="AS269" s="53"/>
      <c r="AT269" s="53"/>
      <c r="AU269" s="53"/>
      <c r="AV269" s="53"/>
      <c r="AW269" s="53"/>
      <c r="AX269" s="53"/>
      <c r="AY269" s="53"/>
      <c r="AZ269" s="53"/>
      <c r="BA269" s="53"/>
      <c r="BB269" s="53"/>
      <c r="BC269" s="53"/>
      <c r="BD269" s="53"/>
      <c r="BE269" s="53"/>
      <c r="BF269" s="53"/>
      <c r="BG269" s="53"/>
      <c r="BH269" s="53"/>
      <c r="BI269" s="53"/>
      <c r="BJ269" s="53"/>
      <c r="BK269" s="53"/>
      <c r="BL269" s="53"/>
      <c r="BM269" s="53"/>
      <c r="BN269" s="53"/>
      <c r="BO269" s="53"/>
      <c r="BP269" s="53"/>
      <c r="BQ269" s="53"/>
      <c r="BR269" s="53"/>
      <c r="BS269" s="53"/>
      <c r="BT269" s="53"/>
      <c r="BU269" s="53"/>
      <c r="BV269" s="53"/>
      <c r="BW269" s="53"/>
      <c r="BX269" s="53"/>
      <c r="BY269" s="53"/>
      <c r="BZ269" s="11"/>
      <c r="CA269" s="11"/>
      <c r="CB269" s="11"/>
      <c r="CC269" s="11"/>
      <c r="CD269" s="11"/>
      <c r="CE269" s="11"/>
      <c r="CF269" s="11"/>
      <c r="CG269" s="11"/>
      <c r="CH269" s="11"/>
      <c r="CI269" s="11"/>
      <c r="CJ269" s="11"/>
      <c r="CK269" s="11"/>
      <c r="CL269" s="11"/>
      <c r="CM269" s="11"/>
      <c r="CN269" s="11"/>
      <c r="CO269" s="11"/>
      <c r="CP269" s="11"/>
      <c r="CQ269" s="11"/>
    </row>
    <row r="270" spans="1:95" ht="42.75" x14ac:dyDescent="0.3">
      <c r="A270" s="11"/>
      <c r="B270" s="44" t="s">
        <v>1595</v>
      </c>
      <c r="C270" s="43">
        <v>45992</v>
      </c>
      <c r="D270" s="43">
        <v>46001</v>
      </c>
      <c r="E270" s="44" t="s">
        <v>1632</v>
      </c>
      <c r="F270" s="48" t="s">
        <v>1633</v>
      </c>
      <c r="G270" s="42">
        <v>272</v>
      </c>
      <c r="H270" s="44" t="s">
        <v>167</v>
      </c>
      <c r="I270" s="44" t="s">
        <v>1634</v>
      </c>
      <c r="J270" s="44" t="s">
        <v>1635</v>
      </c>
      <c r="K270" s="45" t="s">
        <v>66</v>
      </c>
      <c r="L270" s="50">
        <v>46022</v>
      </c>
      <c r="M270" s="48" t="s">
        <v>174</v>
      </c>
      <c r="N270" s="48" t="s">
        <v>174</v>
      </c>
      <c r="O270" s="49">
        <v>1</v>
      </c>
      <c r="P270" s="43">
        <v>46047</v>
      </c>
      <c r="Q270" s="41">
        <v>1</v>
      </c>
      <c r="R270" s="53"/>
      <c r="S270" s="53"/>
      <c r="T270" s="54"/>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53"/>
      <c r="AS270" s="53"/>
      <c r="AT270" s="53"/>
      <c r="AU270" s="53"/>
      <c r="AV270" s="53"/>
      <c r="AW270" s="53"/>
      <c r="AX270" s="53"/>
      <c r="AY270" s="53"/>
      <c r="AZ270" s="53"/>
      <c r="BA270" s="53"/>
      <c r="BB270" s="53"/>
      <c r="BC270" s="53"/>
      <c r="BD270" s="53"/>
      <c r="BE270" s="53"/>
      <c r="BF270" s="53"/>
      <c r="BG270" s="53"/>
      <c r="BH270" s="53"/>
      <c r="BI270" s="53"/>
      <c r="BJ270" s="53"/>
      <c r="BK270" s="53"/>
      <c r="BL270" s="53"/>
      <c r="BM270" s="53"/>
      <c r="BN270" s="53"/>
      <c r="BO270" s="53"/>
      <c r="BP270" s="53"/>
      <c r="BQ270" s="53"/>
      <c r="BR270" s="53"/>
      <c r="BS270" s="53"/>
      <c r="BT270" s="53"/>
      <c r="BU270" s="53"/>
      <c r="BV270" s="53"/>
      <c r="BW270" s="53"/>
      <c r="BX270" s="53"/>
      <c r="BY270" s="53"/>
      <c r="BZ270" s="11"/>
      <c r="CA270" s="11"/>
      <c r="CB270" s="11"/>
      <c r="CC270" s="11"/>
      <c r="CD270" s="11"/>
      <c r="CE270" s="11"/>
      <c r="CF270" s="11"/>
      <c r="CG270" s="11"/>
      <c r="CH270" s="11"/>
      <c r="CI270" s="11"/>
      <c r="CJ270" s="11"/>
      <c r="CK270" s="11"/>
      <c r="CL270" s="11"/>
      <c r="CM270" s="11"/>
      <c r="CN270" s="11"/>
      <c r="CO270" s="11"/>
      <c r="CP270" s="11"/>
      <c r="CQ270" s="11"/>
    </row>
    <row r="271" spans="1:95" ht="57" x14ac:dyDescent="0.3">
      <c r="A271" s="11"/>
      <c r="B271" s="44" t="s">
        <v>1595</v>
      </c>
      <c r="C271" s="43">
        <v>45992</v>
      </c>
      <c r="D271" s="43">
        <v>46001</v>
      </c>
      <c r="E271" s="44" t="s">
        <v>1636</v>
      </c>
      <c r="F271" s="48" t="s">
        <v>1637</v>
      </c>
      <c r="G271" s="42">
        <v>273</v>
      </c>
      <c r="H271" s="44" t="s">
        <v>167</v>
      </c>
      <c r="I271" s="44" t="s">
        <v>1638</v>
      </c>
      <c r="J271" s="44" t="s">
        <v>1639</v>
      </c>
      <c r="K271" s="45" t="s">
        <v>21</v>
      </c>
      <c r="L271" s="50">
        <v>46022</v>
      </c>
      <c r="M271" s="48" t="s">
        <v>174</v>
      </c>
      <c r="N271" s="48" t="s">
        <v>174</v>
      </c>
      <c r="O271" s="49">
        <v>1</v>
      </c>
      <c r="P271" s="43">
        <v>46047</v>
      </c>
      <c r="Q271" s="41">
        <v>1</v>
      </c>
      <c r="R271" s="53"/>
      <c r="S271" s="53"/>
      <c r="T271" s="54"/>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53"/>
      <c r="AS271" s="53"/>
      <c r="AT271" s="53"/>
      <c r="AU271" s="53"/>
      <c r="AV271" s="53"/>
      <c r="AW271" s="53"/>
      <c r="AX271" s="53"/>
      <c r="AY271" s="53"/>
      <c r="AZ271" s="53"/>
      <c r="BA271" s="53"/>
      <c r="BB271" s="53"/>
      <c r="BC271" s="53"/>
      <c r="BD271" s="53"/>
      <c r="BE271" s="53"/>
      <c r="BF271" s="53"/>
      <c r="BG271" s="53"/>
      <c r="BH271" s="53"/>
      <c r="BI271" s="53"/>
      <c r="BJ271" s="53"/>
      <c r="BK271" s="53"/>
      <c r="BL271" s="53"/>
      <c r="BM271" s="53"/>
      <c r="BN271" s="53"/>
      <c r="BO271" s="53"/>
      <c r="BP271" s="53"/>
      <c r="BQ271" s="53"/>
      <c r="BR271" s="53"/>
      <c r="BS271" s="53"/>
      <c r="BT271" s="53"/>
      <c r="BU271" s="53"/>
      <c r="BV271" s="53"/>
      <c r="BW271" s="53"/>
      <c r="BX271" s="53"/>
      <c r="BY271" s="53"/>
      <c r="BZ271" s="11"/>
      <c r="CA271" s="11"/>
      <c r="CB271" s="11"/>
      <c r="CC271" s="11"/>
      <c r="CD271" s="11"/>
      <c r="CE271" s="11"/>
      <c r="CF271" s="11"/>
      <c r="CG271" s="11"/>
      <c r="CH271" s="11"/>
      <c r="CI271" s="11"/>
      <c r="CJ271" s="11"/>
      <c r="CK271" s="11"/>
      <c r="CL271" s="11"/>
      <c r="CM271" s="11"/>
      <c r="CN271" s="11"/>
      <c r="CO271" s="11"/>
      <c r="CP271" s="11"/>
      <c r="CQ271" s="11"/>
    </row>
    <row r="272" spans="1:95" ht="71.25" x14ac:dyDescent="0.3">
      <c r="A272" s="11"/>
      <c r="B272" s="44" t="s">
        <v>1595</v>
      </c>
      <c r="C272" s="43">
        <v>45992</v>
      </c>
      <c r="D272" s="43">
        <v>46001</v>
      </c>
      <c r="E272" s="44" t="s">
        <v>1640</v>
      </c>
      <c r="F272" s="48" t="s">
        <v>1641</v>
      </c>
      <c r="G272" s="42">
        <v>274</v>
      </c>
      <c r="H272" s="44" t="s">
        <v>167</v>
      </c>
      <c r="I272" s="44" t="s">
        <v>1642</v>
      </c>
      <c r="J272" s="44" t="s">
        <v>1643</v>
      </c>
      <c r="K272" s="45" t="s">
        <v>77</v>
      </c>
      <c r="L272" s="50">
        <v>46022</v>
      </c>
      <c r="M272" s="48" t="s">
        <v>174</v>
      </c>
      <c r="N272" s="48" t="s">
        <v>174</v>
      </c>
      <c r="O272" s="49">
        <v>1</v>
      </c>
      <c r="P272" s="43">
        <v>46047</v>
      </c>
      <c r="Q272" s="41">
        <v>1</v>
      </c>
      <c r="R272" s="53"/>
      <c r="S272" s="53"/>
      <c r="T272" s="54"/>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53"/>
      <c r="AS272" s="53"/>
      <c r="AT272" s="53"/>
      <c r="AU272" s="53"/>
      <c r="AV272" s="53"/>
      <c r="AW272" s="53"/>
      <c r="AX272" s="53"/>
      <c r="AY272" s="53"/>
      <c r="AZ272" s="53"/>
      <c r="BA272" s="53"/>
      <c r="BB272" s="53"/>
      <c r="BC272" s="53"/>
      <c r="BD272" s="53"/>
      <c r="BE272" s="53"/>
      <c r="BF272" s="53"/>
      <c r="BG272" s="53"/>
      <c r="BH272" s="53"/>
      <c r="BI272" s="53"/>
      <c r="BJ272" s="53"/>
      <c r="BK272" s="53"/>
      <c r="BL272" s="53"/>
      <c r="BM272" s="53"/>
      <c r="BN272" s="53"/>
      <c r="BO272" s="53"/>
      <c r="BP272" s="53"/>
      <c r="BQ272" s="53"/>
      <c r="BR272" s="53"/>
      <c r="BS272" s="53"/>
      <c r="BT272" s="53"/>
      <c r="BU272" s="53"/>
      <c r="BV272" s="53"/>
      <c r="BW272" s="53"/>
      <c r="BX272" s="53"/>
      <c r="BY272" s="53"/>
      <c r="BZ272" s="11"/>
      <c r="CA272" s="11"/>
      <c r="CB272" s="11"/>
      <c r="CC272" s="11"/>
      <c r="CD272" s="11"/>
      <c r="CE272" s="11"/>
      <c r="CF272" s="11"/>
      <c r="CG272" s="11"/>
      <c r="CH272" s="11"/>
      <c r="CI272" s="11"/>
      <c r="CJ272" s="11"/>
      <c r="CK272" s="11"/>
      <c r="CL272" s="11"/>
      <c r="CM272" s="11"/>
      <c r="CN272" s="11"/>
      <c r="CO272" s="11"/>
      <c r="CP272" s="11"/>
      <c r="CQ272" s="11"/>
    </row>
    <row r="273" spans="1:95" ht="57" x14ac:dyDescent="0.3">
      <c r="A273" s="11"/>
      <c r="B273" s="44" t="s">
        <v>1595</v>
      </c>
      <c r="C273" s="43">
        <v>45992</v>
      </c>
      <c r="D273" s="43">
        <v>46001</v>
      </c>
      <c r="E273" s="44" t="s">
        <v>1644</v>
      </c>
      <c r="F273" s="48" t="s">
        <v>1645</v>
      </c>
      <c r="G273" s="42">
        <v>275</v>
      </c>
      <c r="H273" s="44" t="s">
        <v>322</v>
      </c>
      <c r="I273" s="44" t="s">
        <v>1646</v>
      </c>
      <c r="J273" s="44" t="s">
        <v>1647</v>
      </c>
      <c r="K273" s="45" t="s">
        <v>48</v>
      </c>
      <c r="L273" s="50">
        <v>46022</v>
      </c>
      <c r="M273" s="48" t="s">
        <v>174</v>
      </c>
      <c r="N273" s="48" t="s">
        <v>174</v>
      </c>
      <c r="O273" s="49">
        <v>1</v>
      </c>
      <c r="P273" s="43">
        <v>46047</v>
      </c>
      <c r="Q273" s="41">
        <v>1</v>
      </c>
      <c r="R273" s="53"/>
      <c r="S273" s="53"/>
      <c r="T273" s="54"/>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53"/>
      <c r="AS273" s="53"/>
      <c r="AT273" s="53"/>
      <c r="AU273" s="53"/>
      <c r="AV273" s="53"/>
      <c r="AW273" s="53"/>
      <c r="AX273" s="53"/>
      <c r="AY273" s="53"/>
      <c r="AZ273" s="53"/>
      <c r="BA273" s="53"/>
      <c r="BB273" s="53"/>
      <c r="BC273" s="53"/>
      <c r="BD273" s="53"/>
      <c r="BE273" s="53"/>
      <c r="BF273" s="53"/>
      <c r="BG273" s="53"/>
      <c r="BH273" s="53"/>
      <c r="BI273" s="53"/>
      <c r="BJ273" s="53"/>
      <c r="BK273" s="53"/>
      <c r="BL273" s="53"/>
      <c r="BM273" s="53"/>
      <c r="BN273" s="53"/>
      <c r="BO273" s="53"/>
      <c r="BP273" s="53"/>
      <c r="BQ273" s="53"/>
      <c r="BR273" s="53"/>
      <c r="BS273" s="53"/>
      <c r="BT273" s="53"/>
      <c r="BU273" s="53"/>
      <c r="BV273" s="53"/>
      <c r="BW273" s="53"/>
      <c r="BX273" s="53"/>
      <c r="BY273" s="53"/>
      <c r="BZ273" s="11"/>
      <c r="CA273" s="11"/>
      <c r="CB273" s="11"/>
      <c r="CC273" s="11"/>
      <c r="CD273" s="11"/>
      <c r="CE273" s="11"/>
      <c r="CF273" s="11"/>
      <c r="CG273" s="11"/>
      <c r="CH273" s="11"/>
      <c r="CI273" s="11"/>
      <c r="CJ273" s="11"/>
      <c r="CK273" s="11"/>
      <c r="CL273" s="11"/>
      <c r="CM273" s="11"/>
      <c r="CN273" s="11"/>
      <c r="CO273" s="11"/>
      <c r="CP273" s="11"/>
      <c r="CQ273" s="11"/>
    </row>
    <row r="274" spans="1:95" ht="57" x14ac:dyDescent="0.3">
      <c r="A274" s="11"/>
      <c r="B274" s="44" t="s">
        <v>1595</v>
      </c>
      <c r="C274" s="43">
        <v>45992</v>
      </c>
      <c r="D274" s="43">
        <v>46001</v>
      </c>
      <c r="E274" s="44" t="s">
        <v>1648</v>
      </c>
      <c r="F274" s="48" t="s">
        <v>1649</v>
      </c>
      <c r="G274" s="42">
        <v>276</v>
      </c>
      <c r="H274" s="44" t="s">
        <v>167</v>
      </c>
      <c r="I274" s="44" t="s">
        <v>1650</v>
      </c>
      <c r="J274" s="44" t="s">
        <v>1651</v>
      </c>
      <c r="K274" s="45" t="s">
        <v>66</v>
      </c>
      <c r="L274" s="50">
        <v>46022</v>
      </c>
      <c r="M274" s="48" t="s">
        <v>174</v>
      </c>
      <c r="N274" s="48" t="s">
        <v>174</v>
      </c>
      <c r="O274" s="49">
        <v>1</v>
      </c>
      <c r="P274" s="43">
        <v>46047</v>
      </c>
      <c r="Q274" s="41">
        <v>1</v>
      </c>
      <c r="R274" s="53"/>
      <c r="S274" s="53"/>
      <c r="T274" s="54"/>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53"/>
      <c r="AS274" s="53"/>
      <c r="AT274" s="53"/>
      <c r="AU274" s="53"/>
      <c r="AV274" s="53"/>
      <c r="AW274" s="53"/>
      <c r="AX274" s="53"/>
      <c r="AY274" s="53"/>
      <c r="AZ274" s="53"/>
      <c r="BA274" s="53"/>
      <c r="BB274" s="53"/>
      <c r="BC274" s="53"/>
      <c r="BD274" s="53"/>
      <c r="BE274" s="53"/>
      <c r="BF274" s="53"/>
      <c r="BG274" s="53"/>
      <c r="BH274" s="53"/>
      <c r="BI274" s="53"/>
      <c r="BJ274" s="53"/>
      <c r="BK274" s="53"/>
      <c r="BL274" s="53"/>
      <c r="BM274" s="53"/>
      <c r="BN274" s="53"/>
      <c r="BO274" s="53"/>
      <c r="BP274" s="53"/>
      <c r="BQ274" s="53"/>
      <c r="BR274" s="53"/>
      <c r="BS274" s="53"/>
      <c r="BT274" s="53"/>
      <c r="BU274" s="53"/>
      <c r="BV274" s="53"/>
      <c r="BW274" s="53"/>
      <c r="BX274" s="53"/>
      <c r="BY274" s="53"/>
      <c r="BZ274" s="11"/>
      <c r="CA274" s="11"/>
      <c r="CB274" s="11"/>
      <c r="CC274" s="11"/>
      <c r="CD274" s="11"/>
      <c r="CE274" s="11"/>
      <c r="CF274" s="11"/>
      <c r="CG274" s="11"/>
      <c r="CH274" s="11"/>
      <c r="CI274" s="11"/>
      <c r="CJ274" s="11"/>
      <c r="CK274" s="11"/>
      <c r="CL274" s="11"/>
      <c r="CM274" s="11"/>
      <c r="CN274" s="11"/>
      <c r="CO274" s="11"/>
      <c r="CP274" s="11"/>
      <c r="CQ274" s="11"/>
    </row>
    <row r="275" spans="1:95" ht="42.75" x14ac:dyDescent="0.3">
      <c r="A275" s="11"/>
      <c r="B275" s="44" t="s">
        <v>1595</v>
      </c>
      <c r="C275" s="43">
        <v>45992</v>
      </c>
      <c r="D275" s="43">
        <v>46001</v>
      </c>
      <c r="E275" s="44" t="s">
        <v>1652</v>
      </c>
      <c r="F275" s="48" t="s">
        <v>1653</v>
      </c>
      <c r="G275" s="42">
        <v>277</v>
      </c>
      <c r="H275" s="44" t="s">
        <v>167</v>
      </c>
      <c r="I275" s="44" t="s">
        <v>1654</v>
      </c>
      <c r="J275" s="44" t="s">
        <v>1655</v>
      </c>
      <c r="K275" s="45" t="s">
        <v>41</v>
      </c>
      <c r="L275" s="50">
        <v>46022</v>
      </c>
      <c r="M275" s="48" t="s">
        <v>174</v>
      </c>
      <c r="N275" s="48" t="s">
        <v>174</v>
      </c>
      <c r="O275" s="49">
        <v>1</v>
      </c>
      <c r="P275" s="43">
        <v>46047</v>
      </c>
      <c r="Q275" s="41">
        <v>1</v>
      </c>
      <c r="R275" s="53"/>
      <c r="S275" s="53"/>
      <c r="T275" s="54"/>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53"/>
      <c r="AS275" s="53"/>
      <c r="AT275" s="53"/>
      <c r="AU275" s="53"/>
      <c r="AV275" s="53"/>
      <c r="AW275" s="53"/>
      <c r="AX275" s="53"/>
      <c r="AY275" s="53"/>
      <c r="AZ275" s="53"/>
      <c r="BA275" s="53"/>
      <c r="BB275" s="53"/>
      <c r="BC275" s="53"/>
      <c r="BD275" s="53"/>
      <c r="BE275" s="53"/>
      <c r="BF275" s="53"/>
      <c r="BG275" s="53"/>
      <c r="BH275" s="53"/>
      <c r="BI275" s="53"/>
      <c r="BJ275" s="53"/>
      <c r="BK275" s="53"/>
      <c r="BL275" s="53"/>
      <c r="BM275" s="53"/>
      <c r="BN275" s="53"/>
      <c r="BO275" s="53"/>
      <c r="BP275" s="53"/>
      <c r="BQ275" s="53"/>
      <c r="BR275" s="53"/>
      <c r="BS275" s="53"/>
      <c r="BT275" s="53"/>
      <c r="BU275" s="53"/>
      <c r="BV275" s="53"/>
      <c r="BW275" s="53"/>
      <c r="BX275" s="53"/>
      <c r="BY275" s="53"/>
      <c r="BZ275" s="11"/>
      <c r="CA275" s="11"/>
      <c r="CB275" s="11"/>
      <c r="CC275" s="11"/>
      <c r="CD275" s="11"/>
      <c r="CE275" s="11"/>
      <c r="CF275" s="11"/>
      <c r="CG275" s="11"/>
      <c r="CH275" s="11"/>
      <c r="CI275" s="11"/>
      <c r="CJ275" s="11"/>
      <c r="CK275" s="11"/>
      <c r="CL275" s="11"/>
      <c r="CM275" s="11"/>
      <c r="CN275" s="11"/>
      <c r="CO275" s="11"/>
      <c r="CP275" s="11"/>
      <c r="CQ275" s="11"/>
    </row>
    <row r="276" spans="1:95" ht="57" x14ac:dyDescent="0.3">
      <c r="A276" s="11"/>
      <c r="B276" s="44" t="s">
        <v>1595</v>
      </c>
      <c r="C276" s="43">
        <v>45992</v>
      </c>
      <c r="D276" s="43">
        <v>46001</v>
      </c>
      <c r="E276" s="44" t="s">
        <v>1656</v>
      </c>
      <c r="F276" s="48" t="s">
        <v>1657</v>
      </c>
      <c r="G276" s="42">
        <v>278</v>
      </c>
      <c r="H276" s="44" t="s">
        <v>167</v>
      </c>
      <c r="I276" s="44" t="s">
        <v>1658</v>
      </c>
      <c r="J276" s="44" t="s">
        <v>1659</v>
      </c>
      <c r="K276" s="45" t="s">
        <v>41</v>
      </c>
      <c r="L276" s="50">
        <v>46022</v>
      </c>
      <c r="M276" s="48" t="s">
        <v>174</v>
      </c>
      <c r="N276" s="48" t="s">
        <v>174</v>
      </c>
      <c r="O276" s="49">
        <v>1</v>
      </c>
      <c r="P276" s="43">
        <v>46047</v>
      </c>
      <c r="Q276" s="41">
        <v>1</v>
      </c>
      <c r="R276" s="53"/>
      <c r="S276" s="53"/>
      <c r="T276" s="54"/>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53"/>
      <c r="AS276" s="53"/>
      <c r="AT276" s="53"/>
      <c r="AU276" s="53"/>
      <c r="AV276" s="53"/>
      <c r="AW276" s="53"/>
      <c r="AX276" s="53"/>
      <c r="AY276" s="53"/>
      <c r="AZ276" s="53"/>
      <c r="BA276" s="53"/>
      <c r="BB276" s="53"/>
      <c r="BC276" s="53"/>
      <c r="BD276" s="53"/>
      <c r="BE276" s="53"/>
      <c r="BF276" s="53"/>
      <c r="BG276" s="53"/>
      <c r="BH276" s="53"/>
      <c r="BI276" s="53"/>
      <c r="BJ276" s="53"/>
      <c r="BK276" s="53"/>
      <c r="BL276" s="53"/>
      <c r="BM276" s="53"/>
      <c r="BN276" s="53"/>
      <c r="BO276" s="53"/>
      <c r="BP276" s="53"/>
      <c r="BQ276" s="53"/>
      <c r="BR276" s="53"/>
      <c r="BS276" s="53"/>
      <c r="BT276" s="53"/>
      <c r="BU276" s="53"/>
      <c r="BV276" s="53"/>
      <c r="BW276" s="53"/>
      <c r="BX276" s="53"/>
      <c r="BY276" s="53"/>
      <c r="BZ276" s="11"/>
      <c r="CA276" s="11"/>
      <c r="CB276" s="11"/>
      <c r="CC276" s="11"/>
      <c r="CD276" s="11"/>
      <c r="CE276" s="11"/>
      <c r="CF276" s="11"/>
      <c r="CG276" s="11"/>
      <c r="CH276" s="11"/>
      <c r="CI276" s="11"/>
      <c r="CJ276" s="11"/>
      <c r="CK276" s="11"/>
      <c r="CL276" s="11"/>
      <c r="CM276" s="11"/>
      <c r="CN276" s="11"/>
      <c r="CO276" s="11"/>
      <c r="CP276" s="11"/>
      <c r="CQ276" s="11"/>
    </row>
    <row r="277" spans="1:95" ht="71.25" x14ac:dyDescent="0.3">
      <c r="A277" s="11"/>
      <c r="B277" s="44" t="s">
        <v>1595</v>
      </c>
      <c r="C277" s="43">
        <v>45992</v>
      </c>
      <c r="D277" s="43">
        <v>46001</v>
      </c>
      <c r="E277" s="44" t="s">
        <v>1660</v>
      </c>
      <c r="F277" s="48" t="s">
        <v>1661</v>
      </c>
      <c r="G277" s="42">
        <v>279</v>
      </c>
      <c r="H277" s="44" t="s">
        <v>167</v>
      </c>
      <c r="I277" s="44" t="s">
        <v>1662</v>
      </c>
      <c r="J277" s="44" t="s">
        <v>1663</v>
      </c>
      <c r="K277" s="45" t="s">
        <v>66</v>
      </c>
      <c r="L277" s="50">
        <v>46022</v>
      </c>
      <c r="M277" s="48" t="s">
        <v>174</v>
      </c>
      <c r="N277" s="48" t="s">
        <v>174</v>
      </c>
      <c r="O277" s="49">
        <v>1</v>
      </c>
      <c r="P277" s="43">
        <v>46047</v>
      </c>
      <c r="Q277" s="41">
        <v>1</v>
      </c>
      <c r="R277" s="53"/>
      <c r="S277" s="53"/>
      <c r="T277" s="54"/>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c r="AS277" s="53"/>
      <c r="AT277" s="53"/>
      <c r="AU277" s="53"/>
      <c r="AV277" s="53"/>
      <c r="AW277" s="53"/>
      <c r="AX277" s="53"/>
      <c r="AY277" s="53"/>
      <c r="AZ277" s="53"/>
      <c r="BA277" s="53"/>
      <c r="BB277" s="53"/>
      <c r="BC277" s="53"/>
      <c r="BD277" s="53"/>
      <c r="BE277" s="53"/>
      <c r="BF277" s="53"/>
      <c r="BG277" s="53"/>
      <c r="BH277" s="53"/>
      <c r="BI277" s="53"/>
      <c r="BJ277" s="53"/>
      <c r="BK277" s="53"/>
      <c r="BL277" s="53"/>
      <c r="BM277" s="53"/>
      <c r="BN277" s="53"/>
      <c r="BO277" s="53"/>
      <c r="BP277" s="53"/>
      <c r="BQ277" s="53"/>
      <c r="BR277" s="53"/>
      <c r="BS277" s="53"/>
      <c r="BT277" s="53"/>
      <c r="BU277" s="53"/>
      <c r="BV277" s="53"/>
      <c r="BW277" s="53"/>
      <c r="BX277" s="53"/>
      <c r="BY277" s="53"/>
      <c r="BZ277" s="11"/>
      <c r="CA277" s="11"/>
      <c r="CB277" s="11"/>
      <c r="CC277" s="11"/>
      <c r="CD277" s="11"/>
      <c r="CE277" s="11"/>
      <c r="CF277" s="11"/>
      <c r="CG277" s="11"/>
      <c r="CH277" s="11"/>
      <c r="CI277" s="11"/>
      <c r="CJ277" s="11"/>
      <c r="CK277" s="11"/>
      <c r="CL277" s="11"/>
      <c r="CM277" s="11"/>
      <c r="CN277" s="11"/>
      <c r="CO277" s="11"/>
      <c r="CP277" s="11"/>
      <c r="CQ277" s="11"/>
    </row>
    <row r="278" spans="1:95" ht="57" x14ac:dyDescent="0.3">
      <c r="A278" s="11"/>
      <c r="B278" s="44" t="s">
        <v>1595</v>
      </c>
      <c r="C278" s="43">
        <v>45992</v>
      </c>
      <c r="D278" s="43">
        <v>46001</v>
      </c>
      <c r="E278" s="44" t="s">
        <v>1664</v>
      </c>
      <c r="F278" s="48" t="s">
        <v>1665</v>
      </c>
      <c r="G278" s="42">
        <v>280</v>
      </c>
      <c r="H278" s="44" t="s">
        <v>167</v>
      </c>
      <c r="I278" s="44" t="s">
        <v>1666</v>
      </c>
      <c r="J278" s="44" t="s">
        <v>1667</v>
      </c>
      <c r="K278" s="45" t="s">
        <v>66</v>
      </c>
      <c r="L278" s="50">
        <v>46022</v>
      </c>
      <c r="M278" s="48" t="s">
        <v>174</v>
      </c>
      <c r="N278" s="48" t="s">
        <v>174</v>
      </c>
      <c r="O278" s="49">
        <v>1</v>
      </c>
      <c r="P278" s="43">
        <v>46047</v>
      </c>
      <c r="Q278" s="41">
        <v>1</v>
      </c>
      <c r="R278" s="53"/>
      <c r="S278" s="53"/>
      <c r="T278" s="54"/>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53"/>
      <c r="AS278" s="53"/>
      <c r="AT278" s="53"/>
      <c r="AU278" s="53"/>
      <c r="AV278" s="53"/>
      <c r="AW278" s="53"/>
      <c r="AX278" s="53"/>
      <c r="AY278" s="53"/>
      <c r="AZ278" s="53"/>
      <c r="BA278" s="53"/>
      <c r="BB278" s="53"/>
      <c r="BC278" s="53"/>
      <c r="BD278" s="53"/>
      <c r="BE278" s="53"/>
      <c r="BF278" s="53"/>
      <c r="BG278" s="53"/>
      <c r="BH278" s="53"/>
      <c r="BI278" s="53"/>
      <c r="BJ278" s="53"/>
      <c r="BK278" s="53"/>
      <c r="BL278" s="53"/>
      <c r="BM278" s="53"/>
      <c r="BN278" s="53"/>
      <c r="BO278" s="53"/>
      <c r="BP278" s="53"/>
      <c r="BQ278" s="53"/>
      <c r="BR278" s="53"/>
      <c r="BS278" s="53"/>
      <c r="BT278" s="53"/>
      <c r="BU278" s="53"/>
      <c r="BV278" s="53"/>
      <c r="BW278" s="53"/>
      <c r="BX278" s="53"/>
      <c r="BY278" s="53"/>
      <c r="BZ278" s="11"/>
      <c r="CA278" s="11"/>
      <c r="CB278" s="11"/>
      <c r="CC278" s="11"/>
      <c r="CD278" s="11"/>
      <c r="CE278" s="11"/>
      <c r="CF278" s="11"/>
      <c r="CG278" s="11"/>
      <c r="CH278" s="11"/>
      <c r="CI278" s="11"/>
      <c r="CJ278" s="11"/>
      <c r="CK278" s="11"/>
      <c r="CL278" s="11"/>
      <c r="CM278" s="11"/>
      <c r="CN278" s="11"/>
      <c r="CO278" s="11"/>
      <c r="CP278" s="11"/>
      <c r="CQ278" s="11"/>
    </row>
    <row r="279" spans="1:95" ht="42.75" x14ac:dyDescent="0.3">
      <c r="A279" s="11"/>
      <c r="B279" s="44" t="s">
        <v>1595</v>
      </c>
      <c r="C279" s="43">
        <v>45992</v>
      </c>
      <c r="D279" s="43">
        <v>46001</v>
      </c>
      <c r="E279" s="44" t="s">
        <v>1668</v>
      </c>
      <c r="F279" s="48" t="s">
        <v>1669</v>
      </c>
      <c r="G279" s="42">
        <v>281</v>
      </c>
      <c r="H279" s="44" t="s">
        <v>322</v>
      </c>
      <c r="I279" s="44" t="s">
        <v>1670</v>
      </c>
      <c r="J279" s="44" t="s">
        <v>1671</v>
      </c>
      <c r="K279" s="45" t="s">
        <v>41</v>
      </c>
      <c r="L279" s="50">
        <v>46022</v>
      </c>
      <c r="M279" s="48" t="s">
        <v>174</v>
      </c>
      <c r="N279" s="48" t="s">
        <v>174</v>
      </c>
      <c r="O279" s="49">
        <v>1</v>
      </c>
      <c r="P279" s="43">
        <v>46047</v>
      </c>
      <c r="Q279" s="41">
        <v>1</v>
      </c>
      <c r="R279" s="53"/>
      <c r="S279" s="53"/>
      <c r="T279" s="54"/>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53"/>
      <c r="AS279" s="53"/>
      <c r="AT279" s="53"/>
      <c r="AU279" s="53"/>
      <c r="AV279" s="53"/>
      <c r="AW279" s="53"/>
      <c r="AX279" s="53"/>
      <c r="AY279" s="53"/>
      <c r="AZ279" s="53"/>
      <c r="BA279" s="53"/>
      <c r="BB279" s="53"/>
      <c r="BC279" s="53"/>
      <c r="BD279" s="53"/>
      <c r="BE279" s="53"/>
      <c r="BF279" s="53"/>
      <c r="BG279" s="53"/>
      <c r="BH279" s="53"/>
      <c r="BI279" s="53"/>
      <c r="BJ279" s="53"/>
      <c r="BK279" s="53"/>
      <c r="BL279" s="53"/>
      <c r="BM279" s="53"/>
      <c r="BN279" s="53"/>
      <c r="BO279" s="53"/>
      <c r="BP279" s="53"/>
      <c r="BQ279" s="53"/>
      <c r="BR279" s="53"/>
      <c r="BS279" s="53"/>
      <c r="BT279" s="53"/>
      <c r="BU279" s="53"/>
      <c r="BV279" s="53"/>
      <c r="BW279" s="53"/>
      <c r="BX279" s="53"/>
      <c r="BY279" s="53"/>
      <c r="BZ279" s="11"/>
      <c r="CA279" s="11"/>
      <c r="CB279" s="11"/>
      <c r="CC279" s="11"/>
      <c r="CD279" s="11"/>
      <c r="CE279" s="11"/>
      <c r="CF279" s="11"/>
      <c r="CG279" s="11"/>
      <c r="CH279" s="11"/>
      <c r="CI279" s="11"/>
      <c r="CJ279" s="11"/>
      <c r="CK279" s="11"/>
      <c r="CL279" s="11"/>
      <c r="CM279" s="11"/>
      <c r="CN279" s="11"/>
      <c r="CO279" s="11"/>
      <c r="CP279" s="11"/>
      <c r="CQ279" s="11"/>
    </row>
    <row r="280" spans="1:95" ht="57" x14ac:dyDescent="0.3">
      <c r="A280" s="11"/>
      <c r="B280" s="44" t="s">
        <v>1595</v>
      </c>
      <c r="C280" s="43">
        <v>45992</v>
      </c>
      <c r="D280" s="43">
        <v>46001</v>
      </c>
      <c r="E280" s="44" t="s">
        <v>1672</v>
      </c>
      <c r="F280" s="48" t="s">
        <v>1673</v>
      </c>
      <c r="G280" s="42">
        <v>282</v>
      </c>
      <c r="H280" s="44" t="s">
        <v>167</v>
      </c>
      <c r="I280" s="44" t="s">
        <v>1674</v>
      </c>
      <c r="J280" s="44" t="s">
        <v>1675</v>
      </c>
      <c r="K280" s="45" t="s">
        <v>41</v>
      </c>
      <c r="L280" s="50">
        <v>46022</v>
      </c>
      <c r="M280" s="48" t="s">
        <v>174</v>
      </c>
      <c r="N280" s="48" t="s">
        <v>174</v>
      </c>
      <c r="O280" s="49">
        <v>1</v>
      </c>
      <c r="P280" s="43">
        <v>46047</v>
      </c>
      <c r="Q280" s="41">
        <v>1</v>
      </c>
      <c r="R280" s="53"/>
      <c r="S280" s="53"/>
      <c r="T280" s="54"/>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53"/>
      <c r="AS280" s="53"/>
      <c r="AT280" s="53"/>
      <c r="AU280" s="53"/>
      <c r="AV280" s="53"/>
      <c r="AW280" s="53"/>
      <c r="AX280" s="53"/>
      <c r="AY280" s="53"/>
      <c r="AZ280" s="53"/>
      <c r="BA280" s="53"/>
      <c r="BB280" s="53"/>
      <c r="BC280" s="53"/>
      <c r="BD280" s="53"/>
      <c r="BE280" s="53"/>
      <c r="BF280" s="53"/>
      <c r="BG280" s="53"/>
      <c r="BH280" s="53"/>
      <c r="BI280" s="53"/>
      <c r="BJ280" s="53"/>
      <c r="BK280" s="53"/>
      <c r="BL280" s="53"/>
      <c r="BM280" s="53"/>
      <c r="BN280" s="53"/>
      <c r="BO280" s="53"/>
      <c r="BP280" s="53"/>
      <c r="BQ280" s="53"/>
      <c r="BR280" s="53"/>
      <c r="BS280" s="53"/>
      <c r="BT280" s="53"/>
      <c r="BU280" s="53"/>
      <c r="BV280" s="53"/>
      <c r="BW280" s="53"/>
      <c r="BX280" s="53"/>
      <c r="BY280" s="53"/>
      <c r="BZ280" s="11"/>
      <c r="CA280" s="11"/>
      <c r="CB280" s="11"/>
      <c r="CC280" s="11"/>
      <c r="CD280" s="11"/>
      <c r="CE280" s="11"/>
      <c r="CF280" s="11"/>
      <c r="CG280" s="11"/>
      <c r="CH280" s="11"/>
      <c r="CI280" s="11"/>
      <c r="CJ280" s="11"/>
      <c r="CK280" s="11"/>
      <c r="CL280" s="11"/>
      <c r="CM280" s="11"/>
      <c r="CN280" s="11"/>
      <c r="CO280" s="11"/>
      <c r="CP280" s="11"/>
      <c r="CQ280" s="11"/>
    </row>
    <row r="281" spans="1:95" ht="57" x14ac:dyDescent="0.3">
      <c r="A281" s="11"/>
      <c r="B281" s="44" t="s">
        <v>1595</v>
      </c>
      <c r="C281" s="43">
        <v>45992</v>
      </c>
      <c r="D281" s="43">
        <v>46001</v>
      </c>
      <c r="E281" s="44" t="s">
        <v>1676</v>
      </c>
      <c r="F281" s="48" t="s">
        <v>1677</v>
      </c>
      <c r="G281" s="42">
        <v>283</v>
      </c>
      <c r="H281" s="44" t="s">
        <v>167</v>
      </c>
      <c r="I281" s="44" t="s">
        <v>1678</v>
      </c>
      <c r="J281" s="44" t="s">
        <v>1679</v>
      </c>
      <c r="K281" s="45" t="s">
        <v>66</v>
      </c>
      <c r="L281" s="50">
        <v>46022</v>
      </c>
      <c r="M281" s="48" t="s">
        <v>174</v>
      </c>
      <c r="N281" s="48" t="s">
        <v>174</v>
      </c>
      <c r="O281" s="49">
        <v>1</v>
      </c>
      <c r="P281" s="43">
        <v>46047</v>
      </c>
      <c r="Q281" s="41">
        <v>1</v>
      </c>
      <c r="R281" s="53"/>
      <c r="S281" s="53"/>
      <c r="T281" s="54"/>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53"/>
      <c r="AS281" s="53"/>
      <c r="AT281" s="53"/>
      <c r="AU281" s="53"/>
      <c r="AV281" s="53"/>
      <c r="AW281" s="53"/>
      <c r="AX281" s="53"/>
      <c r="AY281" s="53"/>
      <c r="AZ281" s="53"/>
      <c r="BA281" s="53"/>
      <c r="BB281" s="53"/>
      <c r="BC281" s="53"/>
      <c r="BD281" s="53"/>
      <c r="BE281" s="53"/>
      <c r="BF281" s="53"/>
      <c r="BG281" s="53"/>
      <c r="BH281" s="53"/>
      <c r="BI281" s="53"/>
      <c r="BJ281" s="53"/>
      <c r="BK281" s="53"/>
      <c r="BL281" s="53"/>
      <c r="BM281" s="53"/>
      <c r="BN281" s="53"/>
      <c r="BO281" s="53"/>
      <c r="BP281" s="53"/>
      <c r="BQ281" s="53"/>
      <c r="BR281" s="53"/>
      <c r="BS281" s="53"/>
      <c r="BT281" s="53"/>
      <c r="BU281" s="53"/>
      <c r="BV281" s="53"/>
      <c r="BW281" s="53"/>
      <c r="BX281" s="53"/>
      <c r="BY281" s="53"/>
      <c r="BZ281" s="11"/>
      <c r="CA281" s="11"/>
      <c r="CB281" s="11"/>
      <c r="CC281" s="11"/>
      <c r="CD281" s="11"/>
      <c r="CE281" s="11"/>
      <c r="CF281" s="11"/>
      <c r="CG281" s="11"/>
      <c r="CH281" s="11"/>
      <c r="CI281" s="11"/>
      <c r="CJ281" s="11"/>
      <c r="CK281" s="11"/>
      <c r="CL281" s="11"/>
      <c r="CM281" s="11"/>
      <c r="CN281" s="11"/>
      <c r="CO281" s="11"/>
      <c r="CP281" s="11"/>
      <c r="CQ281" s="11"/>
    </row>
    <row r="282" spans="1:95" ht="71.25" x14ac:dyDescent="0.3">
      <c r="A282" s="11"/>
      <c r="B282" s="452" t="s">
        <v>1680</v>
      </c>
      <c r="C282" s="480">
        <v>46020</v>
      </c>
      <c r="D282" s="480">
        <v>46032</v>
      </c>
      <c r="E282" s="44" t="s">
        <v>1681</v>
      </c>
      <c r="F282" s="44" t="s">
        <v>1682</v>
      </c>
      <c r="G282" s="42">
        <v>284</v>
      </c>
      <c r="H282" s="44" t="s">
        <v>167</v>
      </c>
      <c r="I282" s="44" t="s">
        <v>1683</v>
      </c>
      <c r="J282" s="44" t="s">
        <v>1684</v>
      </c>
      <c r="K282" s="44" t="s">
        <v>37</v>
      </c>
      <c r="L282" s="50">
        <v>46053</v>
      </c>
      <c r="M282" s="46" t="s">
        <v>1685</v>
      </c>
      <c r="N282" s="48" t="s">
        <v>1685</v>
      </c>
      <c r="O282" s="382">
        <v>1</v>
      </c>
      <c r="P282" s="46">
        <v>46111</v>
      </c>
      <c r="Q282" s="41">
        <v>0</v>
      </c>
      <c r="R282" s="53"/>
      <c r="S282" s="53"/>
      <c r="T282" s="54"/>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c r="AR282" s="53"/>
      <c r="AS282" s="53"/>
      <c r="AT282" s="53"/>
      <c r="AU282" s="53"/>
      <c r="AV282" s="53"/>
      <c r="AW282" s="53"/>
      <c r="AX282" s="53"/>
      <c r="AY282" s="53"/>
      <c r="AZ282" s="53"/>
      <c r="BA282" s="53"/>
      <c r="BB282" s="53"/>
      <c r="BC282" s="53"/>
      <c r="BD282" s="53"/>
      <c r="BE282" s="53"/>
      <c r="BF282" s="53"/>
      <c r="BG282" s="53"/>
      <c r="BH282" s="53"/>
      <c r="BI282" s="53"/>
      <c r="BJ282" s="53"/>
      <c r="BK282" s="53"/>
      <c r="BL282" s="53"/>
      <c r="BM282" s="53"/>
      <c r="BN282" s="53"/>
      <c r="BO282" s="53"/>
      <c r="BP282" s="53"/>
      <c r="BQ282" s="53"/>
      <c r="BR282" s="53"/>
      <c r="BS282" s="53"/>
      <c r="BT282" s="53"/>
      <c r="BU282" s="53"/>
      <c r="BV282" s="53"/>
      <c r="BW282" s="53"/>
      <c r="BX282" s="53"/>
      <c r="BY282" s="53"/>
      <c r="BZ282" s="11"/>
      <c r="CA282" s="11"/>
      <c r="CB282" s="11"/>
      <c r="CC282" s="11"/>
      <c r="CD282" s="11"/>
      <c r="CE282" s="11"/>
      <c r="CF282" s="11"/>
      <c r="CG282" s="11"/>
      <c r="CH282" s="11"/>
      <c r="CI282" s="11"/>
      <c r="CJ282" s="11"/>
      <c r="CK282" s="11"/>
      <c r="CL282" s="11"/>
      <c r="CM282" s="11"/>
      <c r="CN282" s="11"/>
      <c r="CO282" s="11"/>
      <c r="CP282" s="11"/>
      <c r="CQ282" s="11"/>
    </row>
    <row r="283" spans="1:95" ht="28.5" x14ac:dyDescent="0.3">
      <c r="A283" s="11"/>
      <c r="B283" s="450"/>
      <c r="C283" s="450"/>
      <c r="D283" s="450"/>
      <c r="E283" s="45" t="s">
        <v>1686</v>
      </c>
      <c r="F283" s="44" t="s">
        <v>1687</v>
      </c>
      <c r="G283" s="42">
        <v>285</v>
      </c>
      <c r="H283" s="44" t="s">
        <v>167</v>
      </c>
      <c r="I283" s="44" t="s">
        <v>1688</v>
      </c>
      <c r="J283" s="44" t="s">
        <v>1689</v>
      </c>
      <c r="K283" s="44" t="s">
        <v>37</v>
      </c>
      <c r="L283" s="50">
        <v>46081</v>
      </c>
      <c r="M283" s="46" t="s">
        <v>1685</v>
      </c>
      <c r="N283" s="48" t="s">
        <v>1685</v>
      </c>
      <c r="O283" s="382">
        <v>1</v>
      </c>
      <c r="P283" s="50">
        <v>46111</v>
      </c>
      <c r="Q283" s="41">
        <v>0</v>
      </c>
      <c r="R283" s="53"/>
      <c r="S283" s="53"/>
      <c r="T283" s="54"/>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c r="AR283" s="53"/>
      <c r="AS283" s="53"/>
      <c r="AT283" s="53"/>
      <c r="AU283" s="53"/>
      <c r="AV283" s="53"/>
      <c r="AW283" s="53"/>
      <c r="AX283" s="53"/>
      <c r="AY283" s="53"/>
      <c r="AZ283" s="53"/>
      <c r="BA283" s="53"/>
      <c r="BB283" s="53"/>
      <c r="BC283" s="53"/>
      <c r="BD283" s="53"/>
      <c r="BE283" s="53"/>
      <c r="BF283" s="53"/>
      <c r="BG283" s="53"/>
      <c r="BH283" s="53"/>
      <c r="BI283" s="53"/>
      <c r="BJ283" s="53"/>
      <c r="BK283" s="53"/>
      <c r="BL283" s="53"/>
      <c r="BM283" s="53"/>
      <c r="BN283" s="53"/>
      <c r="BO283" s="53"/>
      <c r="BP283" s="53"/>
      <c r="BQ283" s="53"/>
      <c r="BR283" s="53"/>
      <c r="BS283" s="53"/>
      <c r="BT283" s="53"/>
      <c r="BU283" s="53"/>
      <c r="BV283" s="53"/>
      <c r="BW283" s="53"/>
      <c r="BX283" s="53"/>
      <c r="BY283" s="53"/>
      <c r="BZ283" s="11"/>
      <c r="CA283" s="11"/>
      <c r="CB283" s="11"/>
      <c r="CC283" s="11"/>
      <c r="CD283" s="11"/>
      <c r="CE283" s="11"/>
      <c r="CF283" s="11"/>
      <c r="CG283" s="11"/>
      <c r="CH283" s="11"/>
      <c r="CI283" s="11"/>
      <c r="CJ283" s="11"/>
      <c r="CK283" s="11"/>
      <c r="CL283" s="11"/>
      <c r="CM283" s="11"/>
      <c r="CN283" s="11"/>
      <c r="CO283" s="11"/>
      <c r="CP283" s="11"/>
      <c r="CQ283" s="11"/>
    </row>
    <row r="284" spans="1:95" ht="57" x14ac:dyDescent="0.3">
      <c r="A284" s="11"/>
      <c r="B284" s="450"/>
      <c r="C284" s="450"/>
      <c r="D284" s="450"/>
      <c r="E284" s="45" t="s">
        <v>1690</v>
      </c>
      <c r="F284" s="44" t="s">
        <v>1691</v>
      </c>
      <c r="G284" s="42">
        <v>286</v>
      </c>
      <c r="H284" s="44" t="s">
        <v>167</v>
      </c>
      <c r="I284" s="44" t="s">
        <v>1692</v>
      </c>
      <c r="J284" s="44" t="s">
        <v>1693</v>
      </c>
      <c r="K284" s="44" t="s">
        <v>37</v>
      </c>
      <c r="L284" s="50">
        <v>46081</v>
      </c>
      <c r="M284" s="46" t="s">
        <v>1685</v>
      </c>
      <c r="N284" s="48" t="s">
        <v>1685</v>
      </c>
      <c r="O284" s="382">
        <v>1</v>
      </c>
      <c r="P284" s="50">
        <v>46111</v>
      </c>
      <c r="Q284" s="41">
        <v>0</v>
      </c>
      <c r="R284" s="53"/>
      <c r="S284" s="53"/>
      <c r="T284" s="54"/>
      <c r="U284" s="53"/>
      <c r="V284" s="53"/>
      <c r="W284" s="53"/>
      <c r="X284" s="53"/>
      <c r="Y284" s="53"/>
      <c r="Z284" s="53"/>
      <c r="AA284" s="53"/>
      <c r="AB284" s="53"/>
      <c r="AC284" s="53"/>
      <c r="AD284" s="53"/>
      <c r="AE284" s="53"/>
      <c r="AF284" s="53"/>
      <c r="AG284" s="53"/>
      <c r="AH284" s="53"/>
      <c r="AI284" s="53"/>
      <c r="AJ284" s="53"/>
      <c r="AK284" s="53"/>
      <c r="AL284" s="53"/>
      <c r="AM284" s="53"/>
      <c r="AN284" s="53"/>
      <c r="AO284" s="53"/>
      <c r="AP284" s="53"/>
      <c r="AQ284" s="53"/>
      <c r="AR284" s="53"/>
      <c r="AS284" s="53"/>
      <c r="AT284" s="53"/>
      <c r="AU284" s="53"/>
      <c r="AV284" s="53"/>
      <c r="AW284" s="53"/>
      <c r="AX284" s="53"/>
      <c r="AY284" s="53"/>
      <c r="AZ284" s="53"/>
      <c r="BA284" s="53"/>
      <c r="BB284" s="53"/>
      <c r="BC284" s="53"/>
      <c r="BD284" s="53"/>
      <c r="BE284" s="53"/>
      <c r="BF284" s="53"/>
      <c r="BG284" s="53"/>
      <c r="BH284" s="53"/>
      <c r="BI284" s="53"/>
      <c r="BJ284" s="53"/>
      <c r="BK284" s="53"/>
      <c r="BL284" s="53"/>
      <c r="BM284" s="53"/>
      <c r="BN284" s="53"/>
      <c r="BO284" s="53"/>
      <c r="BP284" s="53"/>
      <c r="BQ284" s="53"/>
      <c r="BR284" s="53"/>
      <c r="BS284" s="53"/>
      <c r="BT284" s="53"/>
      <c r="BU284" s="53"/>
      <c r="BV284" s="53"/>
      <c r="BW284" s="53"/>
      <c r="BX284" s="53"/>
      <c r="BY284" s="53"/>
      <c r="BZ284" s="11"/>
      <c r="CA284" s="11"/>
      <c r="CB284" s="11"/>
      <c r="CC284" s="11"/>
      <c r="CD284" s="11"/>
      <c r="CE284" s="11"/>
      <c r="CF284" s="11"/>
      <c r="CG284" s="11"/>
      <c r="CH284" s="11"/>
      <c r="CI284" s="11"/>
      <c r="CJ284" s="11"/>
      <c r="CK284" s="11"/>
      <c r="CL284" s="11"/>
      <c r="CM284" s="11"/>
      <c r="CN284" s="11"/>
      <c r="CO284" s="11"/>
      <c r="CP284" s="11"/>
      <c r="CQ284" s="11"/>
    </row>
    <row r="285" spans="1:95" ht="270.75" x14ac:dyDescent="0.3">
      <c r="A285" s="11"/>
      <c r="B285" s="450"/>
      <c r="C285" s="450"/>
      <c r="D285" s="450"/>
      <c r="E285" s="45" t="s">
        <v>1694</v>
      </c>
      <c r="F285" s="44" t="s">
        <v>1695</v>
      </c>
      <c r="G285" s="42">
        <v>287</v>
      </c>
      <c r="H285" s="44" t="s">
        <v>167</v>
      </c>
      <c r="I285" s="44" t="s">
        <v>1696</v>
      </c>
      <c r="J285" s="44" t="s">
        <v>1697</v>
      </c>
      <c r="K285" s="44" t="s">
        <v>37</v>
      </c>
      <c r="L285" s="50">
        <v>46234</v>
      </c>
      <c r="M285" s="46" t="s">
        <v>1685</v>
      </c>
      <c r="N285" s="48" t="s">
        <v>1685</v>
      </c>
      <c r="O285" s="382">
        <v>1</v>
      </c>
      <c r="P285" s="50">
        <v>46295</v>
      </c>
      <c r="Q285" s="41">
        <v>0</v>
      </c>
      <c r="R285" s="53"/>
      <c r="S285" s="53"/>
      <c r="T285" s="54"/>
      <c r="U285" s="53"/>
      <c r="V285" s="53"/>
      <c r="W285" s="53"/>
      <c r="X285" s="53"/>
      <c r="Y285" s="53"/>
      <c r="Z285" s="53"/>
      <c r="AA285" s="53"/>
      <c r="AB285" s="53"/>
      <c r="AC285" s="53"/>
      <c r="AD285" s="53"/>
      <c r="AE285" s="53"/>
      <c r="AF285" s="53"/>
      <c r="AG285" s="53"/>
      <c r="AH285" s="53"/>
      <c r="AI285" s="53"/>
      <c r="AJ285" s="53"/>
      <c r="AK285" s="53"/>
      <c r="AL285" s="53"/>
      <c r="AM285" s="53"/>
      <c r="AN285" s="53"/>
      <c r="AO285" s="53"/>
      <c r="AP285" s="53"/>
      <c r="AQ285" s="53"/>
      <c r="AR285" s="53"/>
      <c r="AS285" s="53"/>
      <c r="AT285" s="53"/>
      <c r="AU285" s="53"/>
      <c r="AV285" s="53"/>
      <c r="AW285" s="53"/>
      <c r="AX285" s="53"/>
      <c r="AY285" s="53"/>
      <c r="AZ285" s="53"/>
      <c r="BA285" s="53"/>
      <c r="BB285" s="53"/>
      <c r="BC285" s="53"/>
      <c r="BD285" s="53"/>
      <c r="BE285" s="53"/>
      <c r="BF285" s="53"/>
      <c r="BG285" s="53"/>
      <c r="BH285" s="53"/>
      <c r="BI285" s="53"/>
      <c r="BJ285" s="53"/>
      <c r="BK285" s="53"/>
      <c r="BL285" s="53"/>
      <c r="BM285" s="53"/>
      <c r="BN285" s="53"/>
      <c r="BO285" s="53"/>
      <c r="BP285" s="53"/>
      <c r="BQ285" s="53"/>
      <c r="BR285" s="53"/>
      <c r="BS285" s="53"/>
      <c r="BT285" s="53"/>
      <c r="BU285" s="53"/>
      <c r="BV285" s="53"/>
      <c r="BW285" s="53"/>
      <c r="BX285" s="53"/>
      <c r="BY285" s="53"/>
      <c r="BZ285" s="11"/>
      <c r="CA285" s="11"/>
      <c r="CB285" s="11"/>
      <c r="CC285" s="11"/>
      <c r="CD285" s="11"/>
      <c r="CE285" s="11"/>
      <c r="CF285" s="11"/>
      <c r="CG285" s="11"/>
      <c r="CH285" s="11"/>
      <c r="CI285" s="11"/>
      <c r="CJ285" s="11"/>
      <c r="CK285" s="11"/>
      <c r="CL285" s="11"/>
      <c r="CM285" s="11"/>
      <c r="CN285" s="11"/>
      <c r="CO285" s="11"/>
      <c r="CP285" s="11"/>
      <c r="CQ285" s="11"/>
    </row>
    <row r="286" spans="1:95" ht="57" x14ac:dyDescent="0.3">
      <c r="A286" s="11"/>
      <c r="B286" s="450"/>
      <c r="C286" s="450"/>
      <c r="D286" s="450"/>
      <c r="E286" s="45" t="s">
        <v>1698</v>
      </c>
      <c r="F286" s="44" t="s">
        <v>1699</v>
      </c>
      <c r="G286" s="42">
        <v>288</v>
      </c>
      <c r="H286" s="44" t="s">
        <v>322</v>
      </c>
      <c r="I286" s="44" t="s">
        <v>1700</v>
      </c>
      <c r="J286" s="44" t="s">
        <v>1701</v>
      </c>
      <c r="K286" s="44" t="s">
        <v>37</v>
      </c>
      <c r="L286" s="50">
        <v>46142</v>
      </c>
      <c r="M286" s="46" t="s">
        <v>1685</v>
      </c>
      <c r="N286" s="48" t="s">
        <v>1685</v>
      </c>
      <c r="O286" s="382">
        <v>1</v>
      </c>
      <c r="P286" s="46">
        <v>46203</v>
      </c>
      <c r="Q286" s="41">
        <v>0</v>
      </c>
      <c r="R286" s="53"/>
      <c r="S286" s="53"/>
      <c r="T286" s="54"/>
      <c r="U286" s="53"/>
      <c r="V286" s="53"/>
      <c r="W286" s="53"/>
      <c r="X286" s="53"/>
      <c r="Y286" s="53"/>
      <c r="Z286" s="53"/>
      <c r="AA286" s="53"/>
      <c r="AB286" s="53"/>
      <c r="AC286" s="53"/>
      <c r="AD286" s="53"/>
      <c r="AE286" s="53"/>
      <c r="AF286" s="53"/>
      <c r="AG286" s="53"/>
      <c r="AH286" s="53"/>
      <c r="AI286" s="53"/>
      <c r="AJ286" s="53"/>
      <c r="AK286" s="53"/>
      <c r="AL286" s="53"/>
      <c r="AM286" s="53"/>
      <c r="AN286" s="53"/>
      <c r="AO286" s="53"/>
      <c r="AP286" s="53"/>
      <c r="AQ286" s="53"/>
      <c r="AR286" s="53"/>
      <c r="AS286" s="53"/>
      <c r="AT286" s="53"/>
      <c r="AU286" s="53"/>
      <c r="AV286" s="53"/>
      <c r="AW286" s="53"/>
      <c r="AX286" s="53"/>
      <c r="AY286" s="53"/>
      <c r="AZ286" s="53"/>
      <c r="BA286" s="53"/>
      <c r="BB286" s="53"/>
      <c r="BC286" s="53"/>
      <c r="BD286" s="53"/>
      <c r="BE286" s="53"/>
      <c r="BF286" s="53"/>
      <c r="BG286" s="53"/>
      <c r="BH286" s="53"/>
      <c r="BI286" s="53"/>
      <c r="BJ286" s="53"/>
      <c r="BK286" s="53"/>
      <c r="BL286" s="53"/>
      <c r="BM286" s="53"/>
      <c r="BN286" s="53"/>
      <c r="BO286" s="53"/>
      <c r="BP286" s="53"/>
      <c r="BQ286" s="53"/>
      <c r="BR286" s="53"/>
      <c r="BS286" s="53"/>
      <c r="BT286" s="53"/>
      <c r="BU286" s="53"/>
      <c r="BV286" s="53"/>
      <c r="BW286" s="53"/>
      <c r="BX286" s="53"/>
      <c r="BY286" s="53"/>
      <c r="BZ286" s="11"/>
      <c r="CA286" s="11"/>
      <c r="CB286" s="11"/>
      <c r="CC286" s="11"/>
      <c r="CD286" s="11"/>
      <c r="CE286" s="11"/>
      <c r="CF286" s="11"/>
      <c r="CG286" s="11"/>
      <c r="CH286" s="11"/>
      <c r="CI286" s="11"/>
      <c r="CJ286" s="11"/>
      <c r="CK286" s="11"/>
      <c r="CL286" s="11"/>
      <c r="CM286" s="11"/>
      <c r="CN286" s="11"/>
      <c r="CO286" s="11"/>
      <c r="CP286" s="11"/>
      <c r="CQ286" s="11"/>
    </row>
    <row r="287" spans="1:95" ht="57" x14ac:dyDescent="0.3">
      <c r="A287" s="11"/>
      <c r="B287" s="450"/>
      <c r="C287" s="450"/>
      <c r="D287" s="450"/>
      <c r="E287" s="45" t="s">
        <v>1702</v>
      </c>
      <c r="F287" s="44" t="s">
        <v>1703</v>
      </c>
      <c r="G287" s="42">
        <v>289</v>
      </c>
      <c r="H287" s="44" t="s">
        <v>167</v>
      </c>
      <c r="I287" s="44" t="s">
        <v>1704</v>
      </c>
      <c r="J287" s="44" t="s">
        <v>1705</v>
      </c>
      <c r="K287" s="44" t="s">
        <v>37</v>
      </c>
      <c r="L287" s="50">
        <v>46053</v>
      </c>
      <c r="M287" s="46" t="s">
        <v>1685</v>
      </c>
      <c r="N287" s="48" t="s">
        <v>1685</v>
      </c>
      <c r="O287" s="382">
        <v>1</v>
      </c>
      <c r="P287" s="46">
        <v>46081</v>
      </c>
      <c r="Q287" s="41">
        <v>0</v>
      </c>
      <c r="R287" s="53"/>
      <c r="S287" s="53"/>
      <c r="T287" s="54"/>
      <c r="U287" s="53"/>
      <c r="V287" s="53"/>
      <c r="W287" s="53"/>
      <c r="X287" s="53"/>
      <c r="Y287" s="53"/>
      <c r="Z287" s="53"/>
      <c r="AA287" s="53"/>
      <c r="AB287" s="53"/>
      <c r="AC287" s="53"/>
      <c r="AD287" s="53"/>
      <c r="AE287" s="53"/>
      <c r="AF287" s="53"/>
      <c r="AG287" s="53"/>
      <c r="AH287" s="53"/>
      <c r="AI287" s="53"/>
      <c r="AJ287" s="53"/>
      <c r="AK287" s="53"/>
      <c r="AL287" s="53"/>
      <c r="AM287" s="53"/>
      <c r="AN287" s="53"/>
      <c r="AO287" s="53"/>
      <c r="AP287" s="53"/>
      <c r="AQ287" s="53"/>
      <c r="AR287" s="53"/>
      <c r="AS287" s="53"/>
      <c r="AT287" s="53"/>
      <c r="AU287" s="53"/>
      <c r="AV287" s="53"/>
      <c r="AW287" s="53"/>
      <c r="AX287" s="53"/>
      <c r="AY287" s="53"/>
      <c r="AZ287" s="53"/>
      <c r="BA287" s="53"/>
      <c r="BB287" s="53"/>
      <c r="BC287" s="53"/>
      <c r="BD287" s="53"/>
      <c r="BE287" s="53"/>
      <c r="BF287" s="53"/>
      <c r="BG287" s="53"/>
      <c r="BH287" s="53"/>
      <c r="BI287" s="53"/>
      <c r="BJ287" s="53"/>
      <c r="BK287" s="53"/>
      <c r="BL287" s="53"/>
      <c r="BM287" s="53"/>
      <c r="BN287" s="53"/>
      <c r="BO287" s="53"/>
      <c r="BP287" s="53"/>
      <c r="BQ287" s="53"/>
      <c r="BR287" s="53"/>
      <c r="BS287" s="53"/>
      <c r="BT287" s="53"/>
      <c r="BU287" s="53"/>
      <c r="BV287" s="53"/>
      <c r="BW287" s="53"/>
      <c r="BX287" s="53"/>
      <c r="BY287" s="53"/>
      <c r="BZ287" s="11"/>
      <c r="CA287" s="11"/>
      <c r="CB287" s="11"/>
      <c r="CC287" s="11"/>
      <c r="CD287" s="11"/>
      <c r="CE287" s="11"/>
      <c r="CF287" s="11"/>
      <c r="CG287" s="11"/>
      <c r="CH287" s="11"/>
      <c r="CI287" s="11"/>
      <c r="CJ287" s="11"/>
      <c r="CK287" s="11"/>
      <c r="CL287" s="11"/>
      <c r="CM287" s="11"/>
      <c r="CN287" s="11"/>
      <c r="CO287" s="11"/>
      <c r="CP287" s="11"/>
      <c r="CQ287" s="11"/>
    </row>
    <row r="288" spans="1:95" ht="71.25" x14ac:dyDescent="0.3">
      <c r="A288" s="11"/>
      <c r="B288" s="451"/>
      <c r="C288" s="451"/>
      <c r="D288" s="451"/>
      <c r="E288" s="45" t="s">
        <v>1706</v>
      </c>
      <c r="F288" s="44" t="s">
        <v>1707</v>
      </c>
      <c r="G288" s="42">
        <v>290</v>
      </c>
      <c r="H288" s="44" t="s">
        <v>167</v>
      </c>
      <c r="I288" s="44" t="s">
        <v>1708</v>
      </c>
      <c r="J288" s="44" t="s">
        <v>1709</v>
      </c>
      <c r="K288" s="44" t="s">
        <v>37</v>
      </c>
      <c r="L288" s="50">
        <v>46031</v>
      </c>
      <c r="M288" s="46" t="s">
        <v>1685</v>
      </c>
      <c r="N288" s="48" t="s">
        <v>1685</v>
      </c>
      <c r="O288" s="382">
        <v>1</v>
      </c>
      <c r="P288" s="46">
        <v>46052</v>
      </c>
      <c r="Q288" s="41">
        <v>0</v>
      </c>
      <c r="R288" s="53"/>
      <c r="S288" s="53"/>
      <c r="T288" s="54"/>
      <c r="U288" s="53"/>
      <c r="V288" s="53"/>
      <c r="W288" s="53"/>
      <c r="X288" s="53"/>
      <c r="Y288" s="53"/>
      <c r="Z288" s="53"/>
      <c r="AA288" s="53"/>
      <c r="AB288" s="53"/>
      <c r="AC288" s="53"/>
      <c r="AD288" s="53"/>
      <c r="AE288" s="53"/>
      <c r="AF288" s="53"/>
      <c r="AG288" s="53"/>
      <c r="AH288" s="53"/>
      <c r="AI288" s="53"/>
      <c r="AJ288" s="53"/>
      <c r="AK288" s="53"/>
      <c r="AL288" s="53"/>
      <c r="AM288" s="53"/>
      <c r="AN288" s="53"/>
      <c r="AO288" s="53"/>
      <c r="AP288" s="53"/>
      <c r="AQ288" s="53"/>
      <c r="AR288" s="53"/>
      <c r="AS288" s="53"/>
      <c r="AT288" s="53"/>
      <c r="AU288" s="53"/>
      <c r="AV288" s="53"/>
      <c r="AW288" s="53"/>
      <c r="AX288" s="53"/>
      <c r="AY288" s="53"/>
      <c r="AZ288" s="53"/>
      <c r="BA288" s="53"/>
      <c r="BB288" s="53"/>
      <c r="BC288" s="53"/>
      <c r="BD288" s="53"/>
      <c r="BE288" s="53"/>
      <c r="BF288" s="53"/>
      <c r="BG288" s="53"/>
      <c r="BH288" s="53"/>
      <c r="BI288" s="53"/>
      <c r="BJ288" s="53"/>
      <c r="BK288" s="53"/>
      <c r="BL288" s="53"/>
      <c r="BM288" s="53"/>
      <c r="BN288" s="53"/>
      <c r="BO288" s="53"/>
      <c r="BP288" s="53"/>
      <c r="BQ288" s="53"/>
      <c r="BR288" s="53"/>
      <c r="BS288" s="53"/>
      <c r="BT288" s="53"/>
      <c r="BU288" s="53"/>
      <c r="BV288" s="53"/>
      <c r="BW288" s="53"/>
      <c r="BX288" s="53"/>
      <c r="BY288" s="53"/>
      <c r="BZ288" s="11"/>
      <c r="CA288" s="11"/>
      <c r="CB288" s="11"/>
      <c r="CC288" s="11"/>
      <c r="CD288" s="11"/>
      <c r="CE288" s="11"/>
      <c r="CF288" s="11"/>
      <c r="CG288" s="11"/>
      <c r="CH288" s="11"/>
      <c r="CI288" s="11"/>
      <c r="CJ288" s="11"/>
      <c r="CK288" s="11"/>
      <c r="CL288" s="11"/>
      <c r="CM288" s="11"/>
      <c r="CN288" s="11"/>
      <c r="CO288" s="11"/>
      <c r="CP288" s="11"/>
      <c r="CQ288" s="11"/>
    </row>
    <row r="289" spans="1:95" ht="57" x14ac:dyDescent="0.3">
      <c r="A289" s="11"/>
      <c r="B289" s="45" t="s">
        <v>1710</v>
      </c>
      <c r="C289" s="444">
        <v>46058</v>
      </c>
      <c r="D289" s="444">
        <v>46072</v>
      </c>
      <c r="E289" s="45" t="s">
        <v>1711</v>
      </c>
      <c r="F289" s="45" t="s">
        <v>1712</v>
      </c>
      <c r="G289" s="45">
        <v>291</v>
      </c>
      <c r="H289" s="45" t="s">
        <v>167</v>
      </c>
      <c r="I289" s="45" t="s">
        <v>1713</v>
      </c>
      <c r="J289" s="45" t="s">
        <v>1714</v>
      </c>
      <c r="K289" s="45" t="s">
        <v>98</v>
      </c>
      <c r="L289" s="444">
        <v>46081</v>
      </c>
      <c r="M289" s="444" t="s">
        <v>1685</v>
      </c>
      <c r="N289" s="444" t="s">
        <v>1685</v>
      </c>
      <c r="O289" s="382">
        <v>1</v>
      </c>
      <c r="P289" s="444">
        <v>46082</v>
      </c>
      <c r="Q289" s="41">
        <v>1</v>
      </c>
      <c r="R289" s="48">
        <v>100</v>
      </c>
      <c r="S289" s="44" t="s">
        <v>1715</v>
      </c>
      <c r="T289" s="54"/>
      <c r="U289" s="53"/>
      <c r="V289" s="53"/>
      <c r="W289" s="53"/>
      <c r="X289" s="53"/>
      <c r="Y289" s="53"/>
      <c r="Z289" s="53"/>
      <c r="AA289" s="53"/>
      <c r="AB289" s="53"/>
      <c r="AC289" s="53"/>
      <c r="AD289" s="53"/>
      <c r="AE289" s="53"/>
      <c r="AF289" s="53"/>
      <c r="AG289" s="53"/>
      <c r="AH289" s="53"/>
      <c r="AI289" s="53"/>
      <c r="AJ289" s="53"/>
      <c r="AK289" s="53"/>
      <c r="AL289" s="53"/>
      <c r="AM289" s="53"/>
      <c r="AN289" s="53"/>
      <c r="AO289" s="53"/>
      <c r="AP289" s="53"/>
      <c r="AQ289" s="53"/>
      <c r="AR289" s="53"/>
      <c r="AS289" s="53"/>
      <c r="AT289" s="53"/>
      <c r="AU289" s="53"/>
      <c r="AV289" s="53"/>
      <c r="AW289" s="53"/>
      <c r="AX289" s="53"/>
      <c r="AY289" s="53"/>
      <c r="AZ289" s="53"/>
      <c r="BA289" s="53"/>
      <c r="BB289" s="53"/>
      <c r="BC289" s="53"/>
      <c r="BD289" s="53"/>
      <c r="BE289" s="53"/>
      <c r="BF289" s="53"/>
      <c r="BG289" s="53"/>
      <c r="BH289" s="53"/>
      <c r="BI289" s="53"/>
      <c r="BJ289" s="53"/>
      <c r="BK289" s="53"/>
      <c r="BL289" s="53"/>
      <c r="BM289" s="53"/>
      <c r="BN289" s="53"/>
      <c r="BO289" s="53"/>
      <c r="BP289" s="53"/>
      <c r="BQ289" s="53"/>
      <c r="BR289" s="53"/>
      <c r="BS289" s="53"/>
      <c r="BT289" s="53"/>
      <c r="BU289" s="53"/>
      <c r="BV289" s="53"/>
      <c r="BW289" s="53"/>
      <c r="BX289" s="53"/>
      <c r="BY289" s="53"/>
      <c r="BZ289" s="11"/>
      <c r="CA289" s="11"/>
      <c r="CB289" s="11"/>
      <c r="CC289" s="11"/>
      <c r="CD289" s="11"/>
      <c r="CE289" s="11"/>
      <c r="CF289" s="11"/>
      <c r="CG289" s="11"/>
      <c r="CH289" s="11"/>
      <c r="CI289" s="11"/>
      <c r="CJ289" s="11"/>
      <c r="CK289" s="11"/>
      <c r="CL289" s="11"/>
      <c r="CM289" s="11"/>
      <c r="CN289" s="11"/>
      <c r="CO289" s="11"/>
      <c r="CP289" s="11"/>
      <c r="CQ289" s="11"/>
    </row>
    <row r="290" spans="1:95" ht="85.5" x14ac:dyDescent="0.2">
      <c r="A290" s="10"/>
      <c r="B290" s="449" t="s">
        <v>1716</v>
      </c>
      <c r="C290" s="483">
        <v>46037</v>
      </c>
      <c r="D290" s="483">
        <v>46083</v>
      </c>
      <c r="E290" s="45" t="s">
        <v>1717</v>
      </c>
      <c r="F290" s="45" t="s">
        <v>1718</v>
      </c>
      <c r="G290" s="42">
        <v>292</v>
      </c>
      <c r="H290" s="45" t="s">
        <v>236</v>
      </c>
      <c r="I290" s="44" t="s">
        <v>1719</v>
      </c>
      <c r="J290" s="44" t="s">
        <v>1720</v>
      </c>
      <c r="K290" s="44" t="s">
        <v>30</v>
      </c>
      <c r="L290" s="43">
        <v>46037</v>
      </c>
      <c r="M290" s="48" t="s">
        <v>174</v>
      </c>
      <c r="N290" s="42" t="s">
        <v>174</v>
      </c>
      <c r="O290" s="42" t="s">
        <v>174</v>
      </c>
      <c r="P290" s="43">
        <v>46068</v>
      </c>
      <c r="Q290" s="41">
        <v>1</v>
      </c>
      <c r="R290" s="45" t="s">
        <v>1721</v>
      </c>
      <c r="S290" s="44" t="s">
        <v>1715</v>
      </c>
      <c r="T290" s="43"/>
      <c r="U290" s="42"/>
      <c r="V290" s="42"/>
      <c r="W290" s="42"/>
      <c r="X290" s="42"/>
      <c r="Y290" s="42"/>
      <c r="Z290" s="42"/>
      <c r="AA290" s="42"/>
      <c r="AB290" s="42"/>
      <c r="AC290" s="42"/>
      <c r="AD290" s="42"/>
      <c r="AE290" s="42"/>
      <c r="AF290" s="42"/>
      <c r="AG290" s="42"/>
      <c r="AH290" s="42"/>
      <c r="AI290" s="42"/>
      <c r="AJ290" s="42"/>
      <c r="AK290" s="42"/>
      <c r="AL290" s="42"/>
      <c r="AM290" s="42"/>
      <c r="AN290" s="42"/>
      <c r="AO290" s="42"/>
      <c r="AP290" s="42"/>
      <c r="AQ290" s="42"/>
      <c r="AR290" s="42"/>
      <c r="AS290" s="42"/>
      <c r="AT290" s="42"/>
      <c r="AU290" s="42"/>
      <c r="AV290" s="42"/>
      <c r="AW290" s="42"/>
      <c r="AX290" s="42"/>
      <c r="AY290" s="42"/>
      <c r="AZ290" s="42"/>
      <c r="BA290" s="42"/>
      <c r="BB290" s="42"/>
      <c r="BC290" s="42"/>
      <c r="BD290" s="42"/>
      <c r="BE290" s="42"/>
      <c r="BF290" s="42"/>
      <c r="BG290" s="42"/>
      <c r="BH290" s="42"/>
      <c r="BI290" s="42"/>
      <c r="BJ290" s="42"/>
      <c r="BK290" s="42"/>
      <c r="BL290" s="42"/>
      <c r="BM290" s="42"/>
      <c r="BN290" s="42"/>
      <c r="BO290" s="42"/>
      <c r="BP290" s="42"/>
      <c r="BQ290" s="42"/>
      <c r="BR290" s="42"/>
      <c r="BS290" s="42"/>
      <c r="BT290" s="42"/>
      <c r="BU290" s="42"/>
      <c r="BV290" s="42"/>
      <c r="BW290" s="42"/>
      <c r="BX290" s="42"/>
      <c r="BY290" s="42"/>
      <c r="BZ290" s="10"/>
      <c r="CA290" s="10"/>
      <c r="CB290" s="10"/>
      <c r="CC290" s="10"/>
      <c r="CD290" s="10"/>
      <c r="CE290" s="10"/>
      <c r="CF290" s="10"/>
      <c r="CG290" s="10"/>
      <c r="CH290" s="10"/>
      <c r="CI290" s="10"/>
      <c r="CJ290" s="10"/>
      <c r="CK290" s="10"/>
      <c r="CL290" s="10"/>
      <c r="CM290" s="10"/>
      <c r="CN290" s="10"/>
      <c r="CO290" s="10"/>
      <c r="CP290" s="10"/>
      <c r="CQ290" s="10"/>
    </row>
    <row r="291" spans="1:95" ht="57" x14ac:dyDescent="0.3">
      <c r="A291" s="11"/>
      <c r="B291" s="450"/>
      <c r="C291" s="450"/>
      <c r="D291" s="450"/>
      <c r="E291" s="45" t="s">
        <v>1722</v>
      </c>
      <c r="F291" s="45" t="s">
        <v>1723</v>
      </c>
      <c r="G291" s="42">
        <v>293</v>
      </c>
      <c r="H291" s="45" t="s">
        <v>236</v>
      </c>
      <c r="I291" s="44" t="s">
        <v>1724</v>
      </c>
      <c r="J291" s="44" t="s">
        <v>1725</v>
      </c>
      <c r="K291" s="44" t="s">
        <v>30</v>
      </c>
      <c r="L291" s="43">
        <v>46053</v>
      </c>
      <c r="M291" s="48" t="s">
        <v>174</v>
      </c>
      <c r="N291" s="42" t="s">
        <v>174</v>
      </c>
      <c r="O291" s="42" t="s">
        <v>174</v>
      </c>
      <c r="P291" s="43">
        <v>46053</v>
      </c>
      <c r="Q291" s="41">
        <v>1</v>
      </c>
      <c r="R291" s="45" t="s">
        <v>1726</v>
      </c>
      <c r="S291" s="44" t="s">
        <v>1715</v>
      </c>
      <c r="T291" s="54"/>
      <c r="U291" s="53"/>
      <c r="V291" s="53"/>
      <c r="W291" s="53"/>
      <c r="X291" s="53"/>
      <c r="Y291" s="53"/>
      <c r="Z291" s="53"/>
      <c r="AA291" s="53"/>
      <c r="AB291" s="53"/>
      <c r="AC291" s="53"/>
      <c r="AD291" s="53"/>
      <c r="AE291" s="53"/>
      <c r="AF291" s="53"/>
      <c r="AG291" s="53"/>
      <c r="AH291" s="53"/>
      <c r="AI291" s="53"/>
      <c r="AJ291" s="53"/>
      <c r="AK291" s="53"/>
      <c r="AL291" s="53"/>
      <c r="AM291" s="53"/>
      <c r="AN291" s="53"/>
      <c r="AO291" s="53"/>
      <c r="AP291" s="53"/>
      <c r="AQ291" s="53"/>
      <c r="AR291" s="53"/>
      <c r="AS291" s="53"/>
      <c r="AT291" s="53"/>
      <c r="AU291" s="53"/>
      <c r="AV291" s="53"/>
      <c r="AW291" s="53"/>
      <c r="AX291" s="53"/>
      <c r="AY291" s="53"/>
      <c r="AZ291" s="53"/>
      <c r="BA291" s="53"/>
      <c r="BB291" s="53"/>
      <c r="BC291" s="53"/>
      <c r="BD291" s="53"/>
      <c r="BE291" s="53"/>
      <c r="BF291" s="53"/>
      <c r="BG291" s="53"/>
      <c r="BH291" s="53"/>
      <c r="BI291" s="53"/>
      <c r="BJ291" s="53"/>
      <c r="BK291" s="53"/>
      <c r="BL291" s="53"/>
      <c r="BM291" s="53"/>
      <c r="BN291" s="53"/>
      <c r="BO291" s="53"/>
      <c r="BP291" s="53"/>
      <c r="BQ291" s="53"/>
      <c r="BR291" s="53"/>
      <c r="BS291" s="53"/>
      <c r="BT291" s="53"/>
      <c r="BU291" s="53"/>
      <c r="BV291" s="53"/>
      <c r="BW291" s="53"/>
      <c r="BX291" s="53"/>
      <c r="BY291" s="53"/>
      <c r="BZ291" s="11"/>
      <c r="CA291" s="11"/>
      <c r="CB291" s="11"/>
      <c r="CC291" s="11"/>
      <c r="CD291" s="11"/>
      <c r="CE291" s="11"/>
      <c r="CF291" s="11"/>
      <c r="CG291" s="11"/>
      <c r="CH291" s="11"/>
      <c r="CI291" s="11"/>
      <c r="CJ291" s="11"/>
      <c r="CK291" s="11"/>
      <c r="CL291" s="11"/>
      <c r="CM291" s="11"/>
      <c r="CN291" s="11"/>
      <c r="CO291" s="11"/>
      <c r="CP291" s="11"/>
      <c r="CQ291" s="11"/>
    </row>
    <row r="292" spans="1:95" ht="42.75" x14ac:dyDescent="0.3">
      <c r="A292" s="11"/>
      <c r="B292" s="450"/>
      <c r="C292" s="450"/>
      <c r="D292" s="450"/>
      <c r="E292" s="45" t="s">
        <v>1727</v>
      </c>
      <c r="F292" s="45" t="s">
        <v>1728</v>
      </c>
      <c r="G292" s="42">
        <v>294</v>
      </c>
      <c r="H292" s="45" t="s">
        <v>167</v>
      </c>
      <c r="I292" s="44" t="s">
        <v>1729</v>
      </c>
      <c r="J292" s="44" t="s">
        <v>1725</v>
      </c>
      <c r="K292" s="44" t="s">
        <v>30</v>
      </c>
      <c r="L292" s="43">
        <v>46053</v>
      </c>
      <c r="M292" s="48" t="s">
        <v>174</v>
      </c>
      <c r="N292" s="42" t="s">
        <v>174</v>
      </c>
      <c r="O292" s="42" t="s">
        <v>174</v>
      </c>
      <c r="P292" s="43">
        <v>46053</v>
      </c>
      <c r="Q292" s="41">
        <v>1</v>
      </c>
      <c r="R292" s="45" t="s">
        <v>1726</v>
      </c>
      <c r="S292" s="44" t="s">
        <v>1715</v>
      </c>
      <c r="T292" s="54"/>
      <c r="U292" s="53"/>
      <c r="V292" s="53"/>
      <c r="W292" s="53"/>
      <c r="X292" s="53"/>
      <c r="Y292" s="53"/>
      <c r="Z292" s="53"/>
      <c r="AA292" s="53"/>
      <c r="AB292" s="53"/>
      <c r="AC292" s="53"/>
      <c r="AD292" s="53"/>
      <c r="AE292" s="53"/>
      <c r="AF292" s="53"/>
      <c r="AG292" s="53"/>
      <c r="AH292" s="53"/>
      <c r="AI292" s="53"/>
      <c r="AJ292" s="53"/>
      <c r="AK292" s="53"/>
      <c r="AL292" s="53"/>
      <c r="AM292" s="53"/>
      <c r="AN292" s="53"/>
      <c r="AO292" s="53"/>
      <c r="AP292" s="53"/>
      <c r="AQ292" s="53"/>
      <c r="AR292" s="53"/>
      <c r="AS292" s="53"/>
      <c r="AT292" s="53"/>
      <c r="AU292" s="53"/>
      <c r="AV292" s="53"/>
      <c r="AW292" s="53"/>
      <c r="AX292" s="53"/>
      <c r="AY292" s="53"/>
      <c r="AZ292" s="53"/>
      <c r="BA292" s="53"/>
      <c r="BB292" s="53"/>
      <c r="BC292" s="53"/>
      <c r="BD292" s="53"/>
      <c r="BE292" s="53"/>
      <c r="BF292" s="53"/>
      <c r="BG292" s="53"/>
      <c r="BH292" s="53"/>
      <c r="BI292" s="53"/>
      <c r="BJ292" s="53"/>
      <c r="BK292" s="53"/>
      <c r="BL292" s="53"/>
      <c r="BM292" s="53"/>
      <c r="BN292" s="53"/>
      <c r="BO292" s="53"/>
      <c r="BP292" s="53"/>
      <c r="BQ292" s="53"/>
      <c r="BR292" s="53"/>
      <c r="BS292" s="53"/>
      <c r="BT292" s="53"/>
      <c r="BU292" s="53"/>
      <c r="BV292" s="53"/>
      <c r="BW292" s="53"/>
      <c r="BX292" s="53"/>
      <c r="BY292" s="53"/>
      <c r="BZ292" s="11"/>
      <c r="CA292" s="11"/>
      <c r="CB292" s="11"/>
      <c r="CC292" s="11"/>
      <c r="CD292" s="11"/>
      <c r="CE292" s="11"/>
      <c r="CF292" s="11"/>
      <c r="CG292" s="11"/>
      <c r="CH292" s="11"/>
      <c r="CI292" s="11"/>
      <c r="CJ292" s="11"/>
      <c r="CK292" s="11"/>
      <c r="CL292" s="11"/>
      <c r="CM292" s="11"/>
      <c r="CN292" s="11"/>
      <c r="CO292" s="11"/>
      <c r="CP292" s="11"/>
      <c r="CQ292" s="11"/>
    </row>
    <row r="293" spans="1:95" ht="71.25" x14ac:dyDescent="0.3">
      <c r="A293" s="11"/>
      <c r="B293" s="451"/>
      <c r="C293" s="451"/>
      <c r="D293" s="451"/>
      <c r="E293" s="45" t="s">
        <v>1730</v>
      </c>
      <c r="F293" s="45" t="s">
        <v>1731</v>
      </c>
      <c r="G293" s="42">
        <v>295</v>
      </c>
      <c r="H293" s="45" t="s">
        <v>167</v>
      </c>
      <c r="I293" s="44" t="s">
        <v>1732</v>
      </c>
      <c r="J293" s="44" t="s">
        <v>1733</v>
      </c>
      <c r="K293" s="44" t="s">
        <v>30</v>
      </c>
      <c r="L293" s="43">
        <v>46053</v>
      </c>
      <c r="M293" s="48" t="s">
        <v>174</v>
      </c>
      <c r="N293" s="42" t="s">
        <v>174</v>
      </c>
      <c r="O293" s="42" t="s">
        <v>174</v>
      </c>
      <c r="P293" s="43">
        <v>46053</v>
      </c>
      <c r="Q293" s="41">
        <v>1</v>
      </c>
      <c r="R293" s="45" t="s">
        <v>1734</v>
      </c>
      <c r="S293" s="44" t="s">
        <v>1715</v>
      </c>
      <c r="T293" s="54"/>
      <c r="U293" s="53"/>
      <c r="V293" s="53"/>
      <c r="W293" s="53"/>
      <c r="X293" s="53"/>
      <c r="Y293" s="53"/>
      <c r="Z293" s="53"/>
      <c r="AA293" s="53"/>
      <c r="AB293" s="53"/>
      <c r="AC293" s="53"/>
      <c r="AD293" s="53"/>
      <c r="AE293" s="53"/>
      <c r="AF293" s="53"/>
      <c r="AG293" s="53"/>
      <c r="AH293" s="53"/>
      <c r="AI293" s="53"/>
      <c r="AJ293" s="53"/>
      <c r="AK293" s="53"/>
      <c r="AL293" s="53"/>
      <c r="AM293" s="53"/>
      <c r="AN293" s="53"/>
      <c r="AO293" s="53"/>
      <c r="AP293" s="53"/>
      <c r="AQ293" s="53"/>
      <c r="AR293" s="53"/>
      <c r="AS293" s="53"/>
      <c r="AT293" s="53"/>
      <c r="AU293" s="53"/>
      <c r="AV293" s="53"/>
      <c r="AW293" s="53"/>
      <c r="AX293" s="53"/>
      <c r="AY293" s="53"/>
      <c r="AZ293" s="53"/>
      <c r="BA293" s="53"/>
      <c r="BB293" s="53"/>
      <c r="BC293" s="53"/>
      <c r="BD293" s="53"/>
      <c r="BE293" s="53"/>
      <c r="BF293" s="53"/>
      <c r="BG293" s="53"/>
      <c r="BH293" s="53"/>
      <c r="BI293" s="53"/>
      <c r="BJ293" s="53"/>
      <c r="BK293" s="53"/>
      <c r="BL293" s="53"/>
      <c r="BM293" s="53"/>
      <c r="BN293" s="53"/>
      <c r="BO293" s="53"/>
      <c r="BP293" s="53"/>
      <c r="BQ293" s="53"/>
      <c r="BR293" s="53"/>
      <c r="BS293" s="53"/>
      <c r="BT293" s="53"/>
      <c r="BU293" s="53"/>
      <c r="BV293" s="53"/>
      <c r="BW293" s="53"/>
      <c r="BX293" s="53"/>
      <c r="BY293" s="53"/>
      <c r="BZ293" s="11"/>
      <c r="CA293" s="11"/>
      <c r="CB293" s="11"/>
      <c r="CC293" s="11"/>
      <c r="CD293" s="11"/>
      <c r="CE293" s="11"/>
      <c r="CF293" s="11"/>
      <c r="CG293" s="11"/>
      <c r="CH293" s="11"/>
      <c r="CI293" s="11"/>
      <c r="CJ293" s="11"/>
      <c r="CK293" s="11"/>
      <c r="CL293" s="11"/>
      <c r="CM293" s="11"/>
      <c r="CN293" s="11"/>
      <c r="CO293" s="11"/>
      <c r="CP293" s="11"/>
      <c r="CQ293" s="11"/>
    </row>
    <row r="294" spans="1:95" ht="42.75" x14ac:dyDescent="0.3">
      <c r="A294" s="11"/>
      <c r="B294" s="452" t="s">
        <v>1735</v>
      </c>
      <c r="C294" s="478">
        <v>45868</v>
      </c>
      <c r="D294" s="478">
        <v>45884</v>
      </c>
      <c r="E294" s="44" t="s">
        <v>1736</v>
      </c>
      <c r="F294" s="45" t="s">
        <v>1737</v>
      </c>
      <c r="G294" s="44">
        <v>296</v>
      </c>
      <c r="H294" s="44" t="s">
        <v>167</v>
      </c>
      <c r="I294" s="45" t="s">
        <v>1738</v>
      </c>
      <c r="J294" s="45" t="s">
        <v>1739</v>
      </c>
      <c r="K294" s="45" t="s">
        <v>1740</v>
      </c>
      <c r="L294" s="51">
        <v>46127</v>
      </c>
      <c r="M294" s="45" t="s">
        <v>174</v>
      </c>
      <c r="N294" s="47" t="s">
        <v>174</v>
      </c>
      <c r="O294" s="47" t="s">
        <v>174</v>
      </c>
      <c r="P294" s="50">
        <v>46142</v>
      </c>
      <c r="Q294" s="41">
        <v>1</v>
      </c>
      <c r="R294" s="53"/>
      <c r="S294" s="53"/>
      <c r="T294" s="54"/>
      <c r="U294" s="53"/>
      <c r="V294" s="53"/>
      <c r="W294" s="53"/>
      <c r="X294" s="53"/>
      <c r="Y294" s="53"/>
      <c r="Z294" s="53"/>
      <c r="AA294" s="53"/>
      <c r="AB294" s="53"/>
      <c r="AC294" s="53"/>
      <c r="AD294" s="53"/>
      <c r="AE294" s="53"/>
      <c r="AF294" s="53"/>
      <c r="AG294" s="53"/>
      <c r="AH294" s="53"/>
      <c r="AI294" s="53"/>
      <c r="AJ294" s="53"/>
      <c r="AK294" s="53"/>
      <c r="AL294" s="53"/>
      <c r="AM294" s="53"/>
      <c r="AN294" s="53"/>
      <c r="AO294" s="53"/>
      <c r="AP294" s="53"/>
      <c r="AQ294" s="53"/>
      <c r="AR294" s="53"/>
      <c r="AS294" s="53"/>
      <c r="AT294" s="53"/>
      <c r="AU294" s="53"/>
      <c r="AV294" s="53"/>
      <c r="AW294" s="53"/>
      <c r="AX294" s="53"/>
      <c r="AY294" s="53"/>
      <c r="AZ294" s="53"/>
      <c r="BA294" s="53"/>
      <c r="BB294" s="53"/>
      <c r="BC294" s="53"/>
      <c r="BD294" s="53"/>
      <c r="BE294" s="53"/>
      <c r="BF294" s="53"/>
      <c r="BG294" s="53"/>
      <c r="BH294" s="53"/>
      <c r="BI294" s="53"/>
      <c r="BJ294" s="53"/>
      <c r="BK294" s="53"/>
      <c r="BL294" s="53"/>
      <c r="BM294" s="53"/>
      <c r="BN294" s="53"/>
      <c r="BO294" s="53"/>
      <c r="BP294" s="53"/>
      <c r="BQ294" s="53"/>
      <c r="BR294" s="53"/>
      <c r="BS294" s="53"/>
      <c r="BT294" s="53"/>
      <c r="BU294" s="53"/>
      <c r="BV294" s="53"/>
      <c r="BW294" s="53"/>
      <c r="BX294" s="53"/>
      <c r="BY294" s="53"/>
      <c r="BZ294" s="11"/>
      <c r="CA294" s="11"/>
      <c r="CB294" s="11"/>
      <c r="CC294" s="11"/>
      <c r="CD294" s="11"/>
      <c r="CE294" s="11"/>
      <c r="CF294" s="11"/>
      <c r="CG294" s="11"/>
      <c r="CH294" s="11"/>
      <c r="CI294" s="11"/>
      <c r="CJ294" s="11"/>
      <c r="CK294" s="11"/>
      <c r="CL294" s="11"/>
      <c r="CM294" s="11"/>
      <c r="CN294" s="11"/>
      <c r="CO294" s="11"/>
      <c r="CP294" s="11"/>
      <c r="CQ294" s="11"/>
    </row>
    <row r="295" spans="1:95" ht="42.75" x14ac:dyDescent="0.3">
      <c r="A295" s="11"/>
      <c r="B295" s="450"/>
      <c r="C295" s="450"/>
      <c r="D295" s="450"/>
      <c r="E295" s="48" t="s">
        <v>1741</v>
      </c>
      <c r="F295" s="44" t="s">
        <v>1742</v>
      </c>
      <c r="G295" s="44">
        <v>297</v>
      </c>
      <c r="H295" s="44" t="s">
        <v>167</v>
      </c>
      <c r="I295" s="45" t="s">
        <v>1743</v>
      </c>
      <c r="J295" s="45" t="s">
        <v>1744</v>
      </c>
      <c r="K295" s="42" t="s">
        <v>1745</v>
      </c>
      <c r="L295" s="51">
        <v>46127</v>
      </c>
      <c r="M295" s="45" t="s">
        <v>174</v>
      </c>
      <c r="N295" s="47" t="s">
        <v>174</v>
      </c>
      <c r="O295" s="47" t="s">
        <v>174</v>
      </c>
      <c r="P295" s="60">
        <v>46142</v>
      </c>
      <c r="Q295" s="41">
        <v>1</v>
      </c>
      <c r="R295" s="53"/>
      <c r="S295" s="53"/>
      <c r="T295" s="54"/>
      <c r="U295" s="53"/>
      <c r="V295" s="53"/>
      <c r="W295" s="53"/>
      <c r="X295" s="53"/>
      <c r="Y295" s="53"/>
      <c r="Z295" s="53"/>
      <c r="AA295" s="53"/>
      <c r="AB295" s="53"/>
      <c r="AC295" s="53"/>
      <c r="AD295" s="53"/>
      <c r="AE295" s="53"/>
      <c r="AF295" s="53"/>
      <c r="AG295" s="53"/>
      <c r="AH295" s="53"/>
      <c r="AI295" s="53"/>
      <c r="AJ295" s="53"/>
      <c r="AK295" s="53"/>
      <c r="AL295" s="53"/>
      <c r="AM295" s="53"/>
      <c r="AN295" s="53"/>
      <c r="AO295" s="53"/>
      <c r="AP295" s="53"/>
      <c r="AQ295" s="53"/>
      <c r="AR295" s="53"/>
      <c r="AS295" s="53"/>
      <c r="AT295" s="53"/>
      <c r="AU295" s="53"/>
      <c r="AV295" s="53"/>
      <c r="AW295" s="53"/>
      <c r="AX295" s="53"/>
      <c r="AY295" s="53"/>
      <c r="AZ295" s="53"/>
      <c r="BA295" s="53"/>
      <c r="BB295" s="53"/>
      <c r="BC295" s="53"/>
      <c r="BD295" s="53"/>
      <c r="BE295" s="53"/>
      <c r="BF295" s="53"/>
      <c r="BG295" s="53"/>
      <c r="BH295" s="53"/>
      <c r="BI295" s="53"/>
      <c r="BJ295" s="53"/>
      <c r="BK295" s="53"/>
      <c r="BL295" s="53"/>
      <c r="BM295" s="53"/>
      <c r="BN295" s="53"/>
      <c r="BO295" s="53"/>
      <c r="BP295" s="53"/>
      <c r="BQ295" s="53"/>
      <c r="BR295" s="53"/>
      <c r="BS295" s="53"/>
      <c r="BT295" s="53"/>
      <c r="BU295" s="53"/>
      <c r="BV295" s="53"/>
      <c r="BW295" s="53"/>
      <c r="BX295" s="53"/>
      <c r="BY295" s="53"/>
      <c r="BZ295" s="11"/>
      <c r="CA295" s="11"/>
      <c r="CB295" s="11"/>
      <c r="CC295" s="11"/>
      <c r="CD295" s="11"/>
      <c r="CE295" s="11"/>
      <c r="CF295" s="11"/>
      <c r="CG295" s="11"/>
      <c r="CH295" s="11"/>
      <c r="CI295" s="11"/>
      <c r="CJ295" s="11"/>
      <c r="CK295" s="11"/>
      <c r="CL295" s="11"/>
      <c r="CM295" s="11"/>
      <c r="CN295" s="11"/>
      <c r="CO295" s="11"/>
      <c r="CP295" s="11"/>
      <c r="CQ295" s="11"/>
    </row>
    <row r="296" spans="1:95" ht="42.75" x14ac:dyDescent="0.3">
      <c r="A296" s="11"/>
      <c r="B296" s="450"/>
      <c r="C296" s="450"/>
      <c r="D296" s="450"/>
      <c r="E296" s="44" t="s">
        <v>1746</v>
      </c>
      <c r="F296" s="44" t="s">
        <v>1747</v>
      </c>
      <c r="G296" s="44">
        <v>298</v>
      </c>
      <c r="H296" s="44" t="s">
        <v>167</v>
      </c>
      <c r="I296" s="45" t="s">
        <v>1748</v>
      </c>
      <c r="J296" s="45" t="s">
        <v>1749</v>
      </c>
      <c r="K296" s="45" t="s">
        <v>1750</v>
      </c>
      <c r="L296" s="51">
        <v>46127</v>
      </c>
      <c r="M296" s="45" t="s">
        <v>174</v>
      </c>
      <c r="N296" s="47" t="s">
        <v>174</v>
      </c>
      <c r="O296" s="47" t="s">
        <v>174</v>
      </c>
      <c r="P296" s="60">
        <v>46142</v>
      </c>
      <c r="Q296" s="41">
        <v>1</v>
      </c>
      <c r="R296" s="53"/>
      <c r="S296" s="53"/>
      <c r="T296" s="54"/>
      <c r="U296" s="53"/>
      <c r="V296" s="53"/>
      <c r="W296" s="53"/>
      <c r="X296" s="53"/>
      <c r="Y296" s="53"/>
      <c r="Z296" s="53"/>
      <c r="AA296" s="53"/>
      <c r="AB296" s="53"/>
      <c r="AC296" s="53"/>
      <c r="AD296" s="53"/>
      <c r="AE296" s="53"/>
      <c r="AF296" s="53"/>
      <c r="AG296" s="53"/>
      <c r="AH296" s="53"/>
      <c r="AI296" s="53"/>
      <c r="AJ296" s="53"/>
      <c r="AK296" s="53"/>
      <c r="AL296" s="53"/>
      <c r="AM296" s="53"/>
      <c r="AN296" s="53"/>
      <c r="AO296" s="53"/>
      <c r="AP296" s="53"/>
      <c r="AQ296" s="53"/>
      <c r="AR296" s="53"/>
      <c r="AS296" s="53"/>
      <c r="AT296" s="53"/>
      <c r="AU296" s="53"/>
      <c r="AV296" s="53"/>
      <c r="AW296" s="53"/>
      <c r="AX296" s="53"/>
      <c r="AY296" s="53"/>
      <c r="AZ296" s="53"/>
      <c r="BA296" s="53"/>
      <c r="BB296" s="53"/>
      <c r="BC296" s="53"/>
      <c r="BD296" s="53"/>
      <c r="BE296" s="53"/>
      <c r="BF296" s="53"/>
      <c r="BG296" s="53"/>
      <c r="BH296" s="53"/>
      <c r="BI296" s="53"/>
      <c r="BJ296" s="53"/>
      <c r="BK296" s="53"/>
      <c r="BL296" s="53"/>
      <c r="BM296" s="53"/>
      <c r="BN296" s="53"/>
      <c r="BO296" s="53"/>
      <c r="BP296" s="53"/>
      <c r="BQ296" s="53"/>
      <c r="BR296" s="53"/>
      <c r="BS296" s="53"/>
      <c r="BT296" s="53"/>
      <c r="BU296" s="53"/>
      <c r="BV296" s="53"/>
      <c r="BW296" s="53"/>
      <c r="BX296" s="53"/>
      <c r="BY296" s="53"/>
      <c r="BZ296" s="11"/>
      <c r="CA296" s="11"/>
      <c r="CB296" s="11"/>
      <c r="CC296" s="11"/>
      <c r="CD296" s="11"/>
      <c r="CE296" s="11"/>
      <c r="CF296" s="11"/>
      <c r="CG296" s="11"/>
      <c r="CH296" s="11"/>
      <c r="CI296" s="11"/>
      <c r="CJ296" s="11"/>
      <c r="CK296" s="11"/>
      <c r="CL296" s="11"/>
      <c r="CM296" s="11"/>
      <c r="CN296" s="11"/>
      <c r="CO296" s="11"/>
      <c r="CP296" s="11"/>
      <c r="CQ296" s="11"/>
    </row>
    <row r="297" spans="1:95" ht="28.5" x14ac:dyDescent="0.3">
      <c r="A297" s="11"/>
      <c r="B297" s="451"/>
      <c r="C297" s="451"/>
      <c r="D297" s="451"/>
      <c r="E297" s="44" t="s">
        <v>1751</v>
      </c>
      <c r="F297" s="44" t="s">
        <v>1752</v>
      </c>
      <c r="G297" s="44">
        <v>299</v>
      </c>
      <c r="H297" s="44" t="s">
        <v>167</v>
      </c>
      <c r="I297" s="45" t="s">
        <v>1753</v>
      </c>
      <c r="J297" s="45" t="s">
        <v>1754</v>
      </c>
      <c r="K297" s="42" t="s">
        <v>1745</v>
      </c>
      <c r="L297" s="51">
        <v>46127</v>
      </c>
      <c r="M297" s="45" t="s">
        <v>174</v>
      </c>
      <c r="N297" s="47" t="s">
        <v>174</v>
      </c>
      <c r="O297" s="47" t="s">
        <v>174</v>
      </c>
      <c r="P297" s="60">
        <v>46142</v>
      </c>
      <c r="Q297" s="41">
        <v>1</v>
      </c>
      <c r="R297" s="53"/>
      <c r="S297" s="53"/>
      <c r="T297" s="54"/>
      <c r="U297" s="53"/>
      <c r="V297" s="53"/>
      <c r="W297" s="53"/>
      <c r="X297" s="53"/>
      <c r="Y297" s="53"/>
      <c r="Z297" s="53"/>
      <c r="AA297" s="53"/>
      <c r="AB297" s="53"/>
      <c r="AC297" s="53"/>
      <c r="AD297" s="53"/>
      <c r="AE297" s="53"/>
      <c r="AF297" s="53"/>
      <c r="AG297" s="53"/>
      <c r="AH297" s="53"/>
      <c r="AI297" s="53"/>
      <c r="AJ297" s="53"/>
      <c r="AK297" s="53"/>
      <c r="AL297" s="53"/>
      <c r="AM297" s="53"/>
      <c r="AN297" s="53"/>
      <c r="AO297" s="53"/>
      <c r="AP297" s="53"/>
      <c r="AQ297" s="53"/>
      <c r="AR297" s="53"/>
      <c r="AS297" s="53"/>
      <c r="AT297" s="53"/>
      <c r="AU297" s="53"/>
      <c r="AV297" s="53"/>
      <c r="AW297" s="53"/>
      <c r="AX297" s="53"/>
      <c r="AY297" s="53"/>
      <c r="AZ297" s="53"/>
      <c r="BA297" s="53"/>
      <c r="BB297" s="53"/>
      <c r="BC297" s="53"/>
      <c r="BD297" s="53"/>
      <c r="BE297" s="53"/>
      <c r="BF297" s="53"/>
      <c r="BG297" s="53"/>
      <c r="BH297" s="53"/>
      <c r="BI297" s="53"/>
      <c r="BJ297" s="53"/>
      <c r="BK297" s="53"/>
      <c r="BL297" s="53"/>
      <c r="BM297" s="53"/>
      <c r="BN297" s="53"/>
      <c r="BO297" s="53"/>
      <c r="BP297" s="53"/>
      <c r="BQ297" s="53"/>
      <c r="BR297" s="53"/>
      <c r="BS297" s="53"/>
      <c r="BT297" s="53"/>
      <c r="BU297" s="53"/>
      <c r="BV297" s="53"/>
      <c r="BW297" s="53"/>
      <c r="BX297" s="53"/>
      <c r="BY297" s="53"/>
      <c r="BZ297" s="11"/>
      <c r="CA297" s="11"/>
      <c r="CB297" s="11"/>
      <c r="CC297" s="11"/>
      <c r="CD297" s="11"/>
      <c r="CE297" s="11"/>
      <c r="CF297" s="11"/>
      <c r="CG297" s="11"/>
      <c r="CH297" s="11"/>
      <c r="CI297" s="11"/>
      <c r="CJ297" s="11"/>
      <c r="CK297" s="11"/>
      <c r="CL297" s="11"/>
      <c r="CM297" s="11"/>
      <c r="CN297" s="11"/>
      <c r="CO297" s="11"/>
      <c r="CP297" s="11"/>
      <c r="CQ297" s="11"/>
    </row>
  </sheetData>
  <mergeCells count="137">
    <mergeCell ref="F65:F66"/>
    <mergeCell ref="G65:G66"/>
    <mergeCell ref="H65:H66"/>
    <mergeCell ref="I65:I66"/>
    <mergeCell ref="E91:E96"/>
    <mergeCell ref="E99:E101"/>
    <mergeCell ref="E65:E66"/>
    <mergeCell ref="E67:E68"/>
    <mergeCell ref="E69:E75"/>
    <mergeCell ref="E76:E78"/>
    <mergeCell ref="E80:E83"/>
    <mergeCell ref="E84:E87"/>
    <mergeCell ref="E88:E90"/>
    <mergeCell ref="C282:C288"/>
    <mergeCell ref="D282:D288"/>
    <mergeCell ref="B290:B293"/>
    <mergeCell ref="C290:C293"/>
    <mergeCell ref="D290:D293"/>
    <mergeCell ref="B294:B297"/>
    <mergeCell ref="C294:C297"/>
    <mergeCell ref="D294:D297"/>
    <mergeCell ref="B199:B200"/>
    <mergeCell ref="C199:C200"/>
    <mergeCell ref="D199:D200"/>
    <mergeCell ref="B202:B206"/>
    <mergeCell ref="C202:C206"/>
    <mergeCell ref="D202:D206"/>
    <mergeCell ref="B282:B288"/>
    <mergeCell ref="C193:C198"/>
    <mergeCell ref="D193:D198"/>
    <mergeCell ref="B186:B190"/>
    <mergeCell ref="C186:C190"/>
    <mergeCell ref="D186:D190"/>
    <mergeCell ref="B191:B192"/>
    <mergeCell ref="C191:C192"/>
    <mergeCell ref="D191:D192"/>
    <mergeCell ref="B193:B198"/>
    <mergeCell ref="E180:E182"/>
    <mergeCell ref="F180:F182"/>
    <mergeCell ref="G180:G182"/>
    <mergeCell ref="E183:E184"/>
    <mergeCell ref="F183:F184"/>
    <mergeCell ref="C176:C185"/>
    <mergeCell ref="D176:D185"/>
    <mergeCell ref="E176:E177"/>
    <mergeCell ref="F176:F177"/>
    <mergeCell ref="G176:G177"/>
    <mergeCell ref="F178:F179"/>
    <mergeCell ref="G178:G179"/>
    <mergeCell ref="G183:G184"/>
    <mergeCell ref="B120:B137"/>
    <mergeCell ref="B138:B139"/>
    <mergeCell ref="B140:B149"/>
    <mergeCell ref="C140:C149"/>
    <mergeCell ref="D140:D149"/>
    <mergeCell ref="B150:B156"/>
    <mergeCell ref="C150:C156"/>
    <mergeCell ref="D150:D156"/>
    <mergeCell ref="E178:E179"/>
    <mergeCell ref="C120:C137"/>
    <mergeCell ref="D120:D137"/>
    <mergeCell ref="B157:B171"/>
    <mergeCell ref="C157:C171"/>
    <mergeCell ref="D157:D171"/>
    <mergeCell ref="B172:B175"/>
    <mergeCell ref="C172:C175"/>
    <mergeCell ref="D172:D175"/>
    <mergeCell ref="B176:B185"/>
    <mergeCell ref="B8:B32"/>
    <mergeCell ref="C8:C17"/>
    <mergeCell ref="D8:D17"/>
    <mergeCell ref="C18:C32"/>
    <mergeCell ref="D18:D32"/>
    <mergeCell ref="B67:B102"/>
    <mergeCell ref="C67:C102"/>
    <mergeCell ref="D67:D102"/>
    <mergeCell ref="B103:B118"/>
    <mergeCell ref="C103:C118"/>
    <mergeCell ref="D103:D118"/>
    <mergeCell ref="C50:C64"/>
    <mergeCell ref="D50:D64"/>
    <mergeCell ref="B33:B45"/>
    <mergeCell ref="C33:C45"/>
    <mergeCell ref="D33:D45"/>
    <mergeCell ref="B46:B49"/>
    <mergeCell ref="C46:C49"/>
    <mergeCell ref="D46:D49"/>
    <mergeCell ref="B50:B64"/>
    <mergeCell ref="B65:B66"/>
    <mergeCell ref="C65:C66"/>
    <mergeCell ref="D65:D66"/>
    <mergeCell ref="BX8:BX17"/>
    <mergeCell ref="BY8:BY17"/>
    <mergeCell ref="BX18:BX32"/>
    <mergeCell ref="BY18:BY32"/>
    <mergeCell ref="BY33:BY45"/>
    <mergeCell ref="L55:L60"/>
    <mergeCell ref="M55:M60"/>
    <mergeCell ref="E62:E63"/>
    <mergeCell ref="F62:F63"/>
    <mergeCell ref="AO5:AS5"/>
    <mergeCell ref="AT5:AX5"/>
    <mergeCell ref="AY5:BC5"/>
    <mergeCell ref="BD5:BH5"/>
    <mergeCell ref="BI5:BM5"/>
    <mergeCell ref="BN5:BR5"/>
    <mergeCell ref="D2:L4"/>
    <mergeCell ref="M2:O4"/>
    <mergeCell ref="P2:BY4"/>
    <mergeCell ref="B5:O5"/>
    <mergeCell ref="P5:T5"/>
    <mergeCell ref="U5:Y5"/>
    <mergeCell ref="Z5:AD5"/>
    <mergeCell ref="BS5:BW5"/>
    <mergeCell ref="BX5:BY5"/>
    <mergeCell ref="AE5:AI5"/>
    <mergeCell ref="AJ5:AN5"/>
    <mergeCell ref="BX67:BX102"/>
    <mergeCell ref="BY67:BY102"/>
    <mergeCell ref="BX103:BX118"/>
    <mergeCell ref="BY103:BY118"/>
    <mergeCell ref="BX33:BX45"/>
    <mergeCell ref="BX46:BX49"/>
    <mergeCell ref="BY46:BY49"/>
    <mergeCell ref="BX50:BX64"/>
    <mergeCell ref="BY50:BY64"/>
    <mergeCell ref="BX65:BX66"/>
    <mergeCell ref="BY65:BY66"/>
    <mergeCell ref="J55:J60"/>
    <mergeCell ref="K55:K60"/>
    <mergeCell ref="E51:E53"/>
    <mergeCell ref="F51:F53"/>
    <mergeCell ref="H51:H53"/>
    <mergeCell ref="I51:I53"/>
    <mergeCell ref="E55:E60"/>
    <mergeCell ref="F55:F60"/>
    <mergeCell ref="H55:H60"/>
  </mergeCells>
  <conditionalFormatting sqref="Q8:Q297 AA8:AA156 AF8:AF156 AK8:AK156 AP8:AP156 AU8:AU156 AZ8:AZ156 BE8:BE156 BJ8:BJ156 BO8:BO156 BT8:BT156 V135:V156">
    <cfRule type="cellIs" dxfId="62" priority="18" operator="between">
      <formula>90%</formula>
      <formula>100%</formula>
    </cfRule>
    <cfRule type="cellIs" dxfId="61" priority="20" operator="equal">
      <formula>0%</formula>
    </cfRule>
  </conditionalFormatting>
  <conditionalFormatting sqref="Q186:Q190">
    <cfRule type="cellIs" dxfId="60" priority="3" operator="between">
      <formula>90%</formula>
      <formula>100%</formula>
    </cfRule>
    <cfRule type="cellIs" dxfId="59" priority="4" operator="between">
      <formula>1%</formula>
      <formula>89%</formula>
    </cfRule>
    <cfRule type="cellIs" dxfId="58" priority="5" operator="equal">
      <formula>0%</formula>
    </cfRule>
    <cfRule type="containsText" dxfId="57" priority="6" operator="containsText" text="ESTANCADA">
      <formula>NOT(ISERROR(SEARCH(("ESTANCADA"),(Q186))))</formula>
    </cfRule>
    <cfRule type="containsText" dxfId="56" priority="7" operator="containsText" text="SIN AVANCE">
      <formula>NOT(ISERROR(SEARCH(("SIN AVANCE"),(Q186))))</formula>
    </cfRule>
    <cfRule type="containsText" dxfId="55" priority="8" operator="containsText" text="EN PROCESO">
      <formula>NOT(ISERROR(SEARCH(("EN PROCESO"),(Q186))))</formula>
    </cfRule>
    <cfRule type="containsText" dxfId="54" priority="9" operator="containsText" text="CERRADA">
      <formula>NOT(ISERROR(SEARCH(("CERRADA"),(Q186))))</formula>
    </cfRule>
  </conditionalFormatting>
  <conditionalFormatting sqref="V8:V133">
    <cfRule type="containsBlanks" dxfId="53" priority="10" stopIfTrue="1">
      <formula>LEN(TRIM(V8))=0</formula>
    </cfRule>
    <cfRule type="cellIs" dxfId="52" priority="11" operator="between">
      <formula>90%</formula>
      <formula>100%</formula>
    </cfRule>
    <cfRule type="cellIs" dxfId="51" priority="12" operator="between">
      <formula>1%</formula>
      <formula>89%</formula>
    </cfRule>
    <cfRule type="cellIs" dxfId="50" priority="13" operator="equal">
      <formula>0%</formula>
    </cfRule>
    <cfRule type="containsText" dxfId="49" priority="14" operator="containsText" text="ESTANCADA">
      <formula>NOT(ISERROR(SEARCH(("ESTANCADA"),(V8))))</formula>
    </cfRule>
    <cfRule type="containsText" dxfId="48" priority="15" operator="containsText" text="SIN AVANCE">
      <formula>NOT(ISERROR(SEARCH(("SIN AVANCE"),(V8))))</formula>
    </cfRule>
    <cfRule type="containsText" dxfId="47" priority="16" operator="containsText" text="EN PROCESO">
      <formula>NOT(ISERROR(SEARCH(("EN PROCESO"),(V8))))</formula>
    </cfRule>
    <cfRule type="containsText" dxfId="46" priority="17" operator="containsText" text="CERRADA">
      <formula>NOT(ISERROR(SEARCH(("CERRADA"),(V8))))</formula>
    </cfRule>
  </conditionalFormatting>
  <conditionalFormatting sqref="AA8:AA156 AF8:AF156 AK8:AK156 AP8:AP156 AU8:AU156 AZ8:AZ156 BE8:BE156 BJ8:BJ156 BO8:BO156 BT8:BT156 Q8:Q297 V135:V156">
    <cfRule type="containsBlanks" dxfId="45" priority="1" stopIfTrue="1">
      <formula>LEN(TRIM(Q8))=0</formula>
    </cfRule>
    <cfRule type="cellIs" dxfId="44" priority="19" operator="between">
      <formula>1%</formula>
      <formula>89%</formula>
    </cfRule>
    <cfRule type="containsText" dxfId="43" priority="21" operator="containsText" text="ESTANCADA">
      <formula>NOT(ISERROR(SEARCH(("ESTANCADA"),(Q8))))</formula>
    </cfRule>
    <cfRule type="containsText" dxfId="42" priority="22" operator="containsText" text="SIN AVANCE">
      <formula>NOT(ISERROR(SEARCH(("SIN AVANCE"),(Q8))))</formula>
    </cfRule>
    <cfRule type="containsText" dxfId="41" priority="23" operator="containsText" text="EN PROCESO">
      <formula>NOT(ISERROR(SEARCH(("EN PROCESO"),(Q8))))</formula>
    </cfRule>
    <cfRule type="containsText" dxfId="40" priority="24" operator="containsText" text="CERRADA">
      <formula>NOT(ISERROR(SEARCH(("CERRADA"),(Q8))))</formula>
    </cfRule>
  </conditionalFormatting>
  <dataValidations count="1">
    <dataValidation type="list" allowBlank="1" showErrorMessage="1" sqref="H8:H51 H54:H55 H61:H65 H67:H195 H197:H297" xr:uid="{00000000-0002-0000-0200-000000000000}">
      <formula1>"Coyuntural,Correctiva,Preventiva"</formula1>
    </dataValidation>
  </dataValidations>
  <pageMargins left="0.70866141732283472" right="0.70866141732283472" top="0.74803149606299213" bottom="0.74803149606299213" header="0" footer="0"/>
  <pageSetup scale="75" orientation="landscape"/>
  <drawing r:id="rId1"/>
  <legacyDrawing r:id="rId2"/>
  <extLst>
    <ext xmlns:x14="http://schemas.microsoft.com/office/spreadsheetml/2009/9/main" uri="{CCE6A557-97BC-4b89-ADB6-D9C93CAAB3DF}">
      <x14:dataValidations xmlns:xm="http://schemas.microsoft.com/office/excel/2006/main" count="1">
        <x14:dataValidation type="list" allowBlank="1" showErrorMessage="1" xr:uid="{00000000-0002-0000-0200-000001000000}">
          <x14:formula1>
            <xm:f>'LISTAS DE VALORES'!$A$2:$A$50</xm:f>
          </x14:formula1>
          <xm:sqref>K1 K6:K55 K61:K293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8080"/>
  </sheetPr>
  <dimension ref="A1:CQ1000"/>
  <sheetViews>
    <sheetView showGridLines="0" workbookViewId="0">
      <pane xSplit="1" ySplit="7" topLeftCell="B8" activePane="bottomRight" state="frozen"/>
      <selection pane="topRight" activeCell="B1" sqref="B1"/>
      <selection pane="bottomLeft" activeCell="A8" sqref="A8"/>
      <selection pane="bottomRight" activeCell="B8" sqref="B8"/>
    </sheetView>
  </sheetViews>
  <sheetFormatPr baseColWidth="10" defaultColWidth="12.5703125" defaultRowHeight="15" customHeight="1" x14ac:dyDescent="0.2"/>
  <cols>
    <col min="1" max="1" width="2.140625" customWidth="1"/>
    <col min="2" max="2" width="25.7109375" customWidth="1"/>
    <col min="3" max="3" width="18" customWidth="1"/>
    <col min="4" max="4" width="15.42578125" customWidth="1"/>
    <col min="5" max="5" width="65.5703125" customWidth="1"/>
    <col min="6" max="6" width="55.42578125" customWidth="1"/>
    <col min="8" max="8" width="13" customWidth="1"/>
    <col min="9" max="9" width="47.7109375" customWidth="1"/>
    <col min="10" max="10" width="50.7109375" customWidth="1"/>
    <col min="11" max="11" width="21.7109375" customWidth="1"/>
    <col min="12" max="12" width="16.42578125" customWidth="1"/>
    <col min="13" max="13" width="38.140625" customWidth="1"/>
    <col min="14" max="16" width="15.7109375" customWidth="1"/>
    <col min="17" max="18" width="16.7109375" customWidth="1"/>
    <col min="19" max="19" width="45.7109375" customWidth="1"/>
    <col min="20" max="20" width="15.5703125" customWidth="1"/>
    <col min="21" max="21" width="15.7109375" customWidth="1"/>
    <col min="22" max="23" width="16.7109375" customWidth="1"/>
    <col min="24" max="24" width="45.7109375" customWidth="1"/>
    <col min="25" max="25" width="15.5703125" customWidth="1"/>
    <col min="26" max="26" width="15.7109375" customWidth="1"/>
    <col min="27" max="28" width="16.7109375" customWidth="1"/>
    <col min="29" max="29" width="45.7109375" customWidth="1"/>
    <col min="30" max="30" width="15.5703125" customWidth="1"/>
    <col min="31" max="31" width="15.7109375" customWidth="1"/>
    <col min="32" max="33" width="16.7109375" customWidth="1"/>
    <col min="34" max="34" width="45.7109375" customWidth="1"/>
    <col min="35" max="35" width="15.5703125" customWidth="1"/>
    <col min="36" max="36" width="15.7109375" customWidth="1"/>
    <col min="37" max="38" width="16.7109375" customWidth="1"/>
    <col min="39" max="39" width="45.7109375" customWidth="1"/>
    <col min="40" max="40" width="15.5703125" customWidth="1"/>
    <col min="41" max="41" width="15.7109375" customWidth="1"/>
    <col min="42" max="43" width="16.7109375" customWidth="1"/>
    <col min="44" max="44" width="45.7109375" customWidth="1"/>
    <col min="45" max="45" width="15.5703125" customWidth="1"/>
    <col min="46" max="46" width="15.7109375" customWidth="1"/>
    <col min="47" max="48" width="16.7109375" customWidth="1"/>
    <col min="49" max="49" width="45.7109375" customWidth="1"/>
    <col min="50" max="50" width="15.5703125" customWidth="1"/>
    <col min="51" max="51" width="15.7109375" customWidth="1"/>
    <col min="52" max="53" width="16.7109375" customWidth="1"/>
    <col min="54" max="54" width="45.7109375" customWidth="1"/>
    <col min="55" max="55" width="15.5703125" customWidth="1"/>
    <col min="56" max="56" width="15.7109375" customWidth="1"/>
    <col min="57" max="58" width="16.7109375" customWidth="1"/>
    <col min="59" max="59" width="45.7109375" customWidth="1"/>
    <col min="60" max="60" width="15.5703125" customWidth="1"/>
    <col min="61" max="61" width="15.7109375" customWidth="1"/>
    <col min="62" max="63" width="16.7109375" customWidth="1"/>
    <col min="64" max="64" width="45.7109375" customWidth="1"/>
    <col min="65" max="65" width="15.5703125" customWidth="1"/>
    <col min="66" max="66" width="15.7109375" customWidth="1"/>
    <col min="67" max="68" width="16.7109375" customWidth="1"/>
    <col min="69" max="69" width="45.7109375" customWidth="1"/>
    <col min="70" max="70" width="15.5703125" customWidth="1"/>
    <col min="71" max="71" width="15.7109375" customWidth="1"/>
    <col min="72" max="73" width="16.7109375" customWidth="1"/>
    <col min="74" max="74" width="45.7109375" customWidth="1"/>
    <col min="75" max="75" width="15.5703125" customWidth="1"/>
    <col min="76" max="77" width="25.7109375" customWidth="1"/>
    <col min="78" max="81" width="0.140625" hidden="1" customWidth="1"/>
  </cols>
  <sheetData>
    <row r="1" spans="1:95" ht="6.75" customHeight="1" x14ac:dyDescent="0.3">
      <c r="A1" s="4"/>
      <c r="B1" s="4"/>
      <c r="C1" s="4"/>
      <c r="D1" s="4"/>
      <c r="E1" s="4"/>
      <c r="F1" s="4"/>
      <c r="G1" s="4"/>
      <c r="H1" s="4"/>
      <c r="I1" s="4"/>
      <c r="J1" s="4"/>
      <c r="K1" s="4"/>
      <c r="L1" s="7"/>
      <c r="M1" s="4"/>
      <c r="N1" s="4"/>
      <c r="O1" s="4"/>
      <c r="P1" s="4"/>
      <c r="Q1" s="4"/>
      <c r="R1" s="4"/>
      <c r="S1" s="4"/>
      <c r="T1" s="8"/>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10"/>
      <c r="CA1" s="10"/>
      <c r="CB1" s="10"/>
      <c r="CC1" s="10"/>
      <c r="CD1" s="11"/>
      <c r="CE1" s="11"/>
      <c r="CF1" s="11"/>
      <c r="CG1" s="11"/>
      <c r="CH1" s="11"/>
      <c r="CI1" s="11"/>
      <c r="CJ1" s="11"/>
      <c r="CK1" s="11"/>
      <c r="CL1" s="11"/>
      <c r="CM1" s="11"/>
      <c r="CN1" s="11"/>
      <c r="CO1" s="11"/>
      <c r="CP1" s="11"/>
      <c r="CQ1" s="11"/>
    </row>
    <row r="2" spans="1:95" ht="30.75" customHeight="1" x14ac:dyDescent="0.3">
      <c r="A2" s="4"/>
      <c r="B2" s="12" t="s">
        <v>29</v>
      </c>
      <c r="C2" s="13" t="s">
        <v>31</v>
      </c>
      <c r="D2" s="462" t="s">
        <v>33</v>
      </c>
      <c r="E2" s="463"/>
      <c r="F2" s="463"/>
      <c r="G2" s="463"/>
      <c r="H2" s="463"/>
      <c r="I2" s="463"/>
      <c r="J2" s="463"/>
      <c r="K2" s="463"/>
      <c r="L2" s="464"/>
      <c r="M2" s="471"/>
      <c r="N2" s="463"/>
      <c r="O2" s="464"/>
      <c r="P2" s="462" t="s">
        <v>39</v>
      </c>
      <c r="Q2" s="463"/>
      <c r="R2" s="463"/>
      <c r="S2" s="463"/>
      <c r="T2" s="463"/>
      <c r="U2" s="463"/>
      <c r="V2" s="463"/>
      <c r="W2" s="463"/>
      <c r="X2" s="463"/>
      <c r="Y2" s="463"/>
      <c r="Z2" s="463"/>
      <c r="AA2" s="463"/>
      <c r="AB2" s="463"/>
      <c r="AC2" s="463"/>
      <c r="AD2" s="463"/>
      <c r="AE2" s="463"/>
      <c r="AF2" s="463"/>
      <c r="AG2" s="463"/>
      <c r="AH2" s="463"/>
      <c r="AI2" s="463"/>
      <c r="AJ2" s="463"/>
      <c r="AK2" s="463"/>
      <c r="AL2" s="463"/>
      <c r="AM2" s="463"/>
      <c r="AN2" s="463"/>
      <c r="AO2" s="463"/>
      <c r="AP2" s="463"/>
      <c r="AQ2" s="463"/>
      <c r="AR2" s="463"/>
      <c r="AS2" s="463"/>
      <c r="AT2" s="463"/>
      <c r="AU2" s="463"/>
      <c r="AV2" s="463"/>
      <c r="AW2" s="463"/>
      <c r="AX2" s="463"/>
      <c r="AY2" s="463"/>
      <c r="AZ2" s="463"/>
      <c r="BA2" s="463"/>
      <c r="BB2" s="463"/>
      <c r="BC2" s="463"/>
      <c r="BD2" s="463"/>
      <c r="BE2" s="463"/>
      <c r="BF2" s="463"/>
      <c r="BG2" s="463"/>
      <c r="BH2" s="463"/>
      <c r="BI2" s="463"/>
      <c r="BJ2" s="463"/>
      <c r="BK2" s="463"/>
      <c r="BL2" s="463"/>
      <c r="BM2" s="463"/>
      <c r="BN2" s="463"/>
      <c r="BO2" s="463"/>
      <c r="BP2" s="463"/>
      <c r="BQ2" s="463"/>
      <c r="BR2" s="463"/>
      <c r="BS2" s="463"/>
      <c r="BT2" s="463"/>
      <c r="BU2" s="463"/>
      <c r="BV2" s="463"/>
      <c r="BW2" s="463"/>
      <c r="BX2" s="463"/>
      <c r="BY2" s="464"/>
      <c r="BZ2" s="10"/>
      <c r="CA2" s="10"/>
      <c r="CB2" s="10"/>
      <c r="CC2" s="10"/>
      <c r="CD2" s="11"/>
      <c r="CE2" s="11"/>
      <c r="CF2" s="11"/>
      <c r="CG2" s="11"/>
      <c r="CH2" s="11"/>
      <c r="CI2" s="11"/>
      <c r="CJ2" s="11"/>
      <c r="CK2" s="11"/>
      <c r="CL2" s="11"/>
      <c r="CM2" s="11"/>
      <c r="CN2" s="11"/>
      <c r="CO2" s="11"/>
      <c r="CP2" s="11"/>
      <c r="CQ2" s="11"/>
    </row>
    <row r="3" spans="1:95" ht="27.75" customHeight="1" x14ac:dyDescent="0.3">
      <c r="A3" s="4"/>
      <c r="B3" s="12" t="s">
        <v>54</v>
      </c>
      <c r="C3" s="14">
        <v>1</v>
      </c>
      <c r="D3" s="465"/>
      <c r="E3" s="466"/>
      <c r="F3" s="466"/>
      <c r="G3" s="466"/>
      <c r="H3" s="466"/>
      <c r="I3" s="466"/>
      <c r="J3" s="466"/>
      <c r="K3" s="466"/>
      <c r="L3" s="467"/>
      <c r="M3" s="465"/>
      <c r="N3" s="466"/>
      <c r="O3" s="467"/>
      <c r="P3" s="465"/>
      <c r="Q3" s="466"/>
      <c r="R3" s="466"/>
      <c r="S3" s="466"/>
      <c r="T3" s="466"/>
      <c r="U3" s="466"/>
      <c r="V3" s="466"/>
      <c r="W3" s="466"/>
      <c r="X3" s="466"/>
      <c r="Y3" s="466"/>
      <c r="Z3" s="466"/>
      <c r="AA3" s="466"/>
      <c r="AB3" s="466"/>
      <c r="AC3" s="466"/>
      <c r="AD3" s="466"/>
      <c r="AE3" s="466"/>
      <c r="AF3" s="466"/>
      <c r="AG3" s="466"/>
      <c r="AH3" s="466"/>
      <c r="AI3" s="466"/>
      <c r="AJ3" s="466"/>
      <c r="AK3" s="466"/>
      <c r="AL3" s="466"/>
      <c r="AM3" s="466"/>
      <c r="AN3" s="466"/>
      <c r="AO3" s="466"/>
      <c r="AP3" s="466"/>
      <c r="AQ3" s="466"/>
      <c r="AR3" s="466"/>
      <c r="AS3" s="466"/>
      <c r="AT3" s="466"/>
      <c r="AU3" s="466"/>
      <c r="AV3" s="466"/>
      <c r="AW3" s="466"/>
      <c r="AX3" s="466"/>
      <c r="AY3" s="466"/>
      <c r="AZ3" s="466"/>
      <c r="BA3" s="466"/>
      <c r="BB3" s="466"/>
      <c r="BC3" s="466"/>
      <c r="BD3" s="466"/>
      <c r="BE3" s="466"/>
      <c r="BF3" s="466"/>
      <c r="BG3" s="466"/>
      <c r="BH3" s="466"/>
      <c r="BI3" s="466"/>
      <c r="BJ3" s="466"/>
      <c r="BK3" s="466"/>
      <c r="BL3" s="466"/>
      <c r="BM3" s="466"/>
      <c r="BN3" s="466"/>
      <c r="BO3" s="466"/>
      <c r="BP3" s="466"/>
      <c r="BQ3" s="466"/>
      <c r="BR3" s="466"/>
      <c r="BS3" s="466"/>
      <c r="BT3" s="466"/>
      <c r="BU3" s="466"/>
      <c r="BV3" s="466"/>
      <c r="BW3" s="466"/>
      <c r="BX3" s="466"/>
      <c r="BY3" s="467"/>
      <c r="BZ3" s="10"/>
      <c r="CA3" s="10"/>
      <c r="CB3" s="10"/>
      <c r="CC3" s="10"/>
      <c r="CD3" s="11"/>
      <c r="CE3" s="11"/>
      <c r="CF3" s="11"/>
      <c r="CG3" s="11"/>
      <c r="CH3" s="11"/>
      <c r="CI3" s="11"/>
      <c r="CJ3" s="11"/>
      <c r="CK3" s="11"/>
      <c r="CL3" s="11"/>
      <c r="CM3" s="11"/>
      <c r="CN3" s="11"/>
      <c r="CO3" s="11"/>
      <c r="CP3" s="11"/>
      <c r="CQ3" s="11"/>
    </row>
    <row r="4" spans="1:95" ht="36" customHeight="1" x14ac:dyDescent="0.3">
      <c r="A4" s="4"/>
      <c r="B4" s="15" t="s">
        <v>59</v>
      </c>
      <c r="C4" s="16">
        <v>45449</v>
      </c>
      <c r="D4" s="468"/>
      <c r="E4" s="469"/>
      <c r="F4" s="469"/>
      <c r="G4" s="469"/>
      <c r="H4" s="469"/>
      <c r="I4" s="469"/>
      <c r="J4" s="469"/>
      <c r="K4" s="469"/>
      <c r="L4" s="470"/>
      <c r="M4" s="465"/>
      <c r="N4" s="466"/>
      <c r="O4" s="467"/>
      <c r="P4" s="468"/>
      <c r="Q4" s="469"/>
      <c r="R4" s="469"/>
      <c r="S4" s="469"/>
      <c r="T4" s="469"/>
      <c r="U4" s="469"/>
      <c r="V4" s="469"/>
      <c r="W4" s="469"/>
      <c r="X4" s="469"/>
      <c r="Y4" s="469"/>
      <c r="Z4" s="469"/>
      <c r="AA4" s="469"/>
      <c r="AB4" s="469"/>
      <c r="AC4" s="469"/>
      <c r="AD4" s="469"/>
      <c r="AE4" s="469"/>
      <c r="AF4" s="469"/>
      <c r="AG4" s="469"/>
      <c r="AH4" s="469"/>
      <c r="AI4" s="469"/>
      <c r="AJ4" s="469"/>
      <c r="AK4" s="469"/>
      <c r="AL4" s="469"/>
      <c r="AM4" s="469"/>
      <c r="AN4" s="469"/>
      <c r="AO4" s="469"/>
      <c r="AP4" s="469"/>
      <c r="AQ4" s="469"/>
      <c r="AR4" s="469"/>
      <c r="AS4" s="469"/>
      <c r="AT4" s="469"/>
      <c r="AU4" s="469"/>
      <c r="AV4" s="469"/>
      <c r="AW4" s="469"/>
      <c r="AX4" s="469"/>
      <c r="AY4" s="469"/>
      <c r="AZ4" s="469"/>
      <c r="BA4" s="469"/>
      <c r="BB4" s="469"/>
      <c r="BC4" s="469"/>
      <c r="BD4" s="469"/>
      <c r="BE4" s="469"/>
      <c r="BF4" s="469"/>
      <c r="BG4" s="469"/>
      <c r="BH4" s="469"/>
      <c r="BI4" s="469"/>
      <c r="BJ4" s="469"/>
      <c r="BK4" s="469"/>
      <c r="BL4" s="469"/>
      <c r="BM4" s="469"/>
      <c r="BN4" s="469"/>
      <c r="BO4" s="469"/>
      <c r="BP4" s="469"/>
      <c r="BQ4" s="469"/>
      <c r="BR4" s="469"/>
      <c r="BS4" s="469"/>
      <c r="BT4" s="469"/>
      <c r="BU4" s="469"/>
      <c r="BV4" s="469"/>
      <c r="BW4" s="469"/>
      <c r="BX4" s="469"/>
      <c r="BY4" s="470"/>
      <c r="BZ4" s="10"/>
      <c r="CA4" s="10"/>
      <c r="CB4" s="10"/>
      <c r="CC4" s="10"/>
      <c r="CD4" s="11"/>
      <c r="CE4" s="11"/>
      <c r="CF4" s="11"/>
      <c r="CG4" s="11"/>
      <c r="CH4" s="11"/>
      <c r="CI4" s="11"/>
      <c r="CJ4" s="11"/>
      <c r="CK4" s="11"/>
      <c r="CL4" s="11"/>
      <c r="CM4" s="11"/>
      <c r="CN4" s="11"/>
      <c r="CO4" s="11"/>
      <c r="CP4" s="11"/>
      <c r="CQ4" s="11"/>
    </row>
    <row r="5" spans="1:95" ht="24.75" customHeight="1" x14ac:dyDescent="0.3">
      <c r="A5" s="4"/>
      <c r="B5" s="472" t="s">
        <v>69</v>
      </c>
      <c r="C5" s="456"/>
      <c r="D5" s="456"/>
      <c r="E5" s="456"/>
      <c r="F5" s="456"/>
      <c r="G5" s="456"/>
      <c r="H5" s="456"/>
      <c r="I5" s="456"/>
      <c r="J5" s="456"/>
      <c r="K5" s="456"/>
      <c r="L5" s="456"/>
      <c r="M5" s="456"/>
      <c r="N5" s="456"/>
      <c r="O5" s="446"/>
      <c r="P5" s="473" t="s">
        <v>75</v>
      </c>
      <c r="Q5" s="456"/>
      <c r="R5" s="456"/>
      <c r="S5" s="456"/>
      <c r="T5" s="446"/>
      <c r="U5" s="474" t="s">
        <v>78</v>
      </c>
      <c r="V5" s="456"/>
      <c r="W5" s="456"/>
      <c r="X5" s="456"/>
      <c r="Y5" s="446"/>
      <c r="Z5" s="475" t="s">
        <v>82</v>
      </c>
      <c r="AA5" s="456"/>
      <c r="AB5" s="456"/>
      <c r="AC5" s="456"/>
      <c r="AD5" s="446"/>
      <c r="AE5" s="460" t="s">
        <v>83</v>
      </c>
      <c r="AF5" s="456"/>
      <c r="AG5" s="456"/>
      <c r="AH5" s="456"/>
      <c r="AI5" s="446"/>
      <c r="AJ5" s="477" t="s">
        <v>85</v>
      </c>
      <c r="AK5" s="456"/>
      <c r="AL5" s="456"/>
      <c r="AM5" s="456"/>
      <c r="AN5" s="446"/>
      <c r="AO5" s="455" t="s">
        <v>89</v>
      </c>
      <c r="AP5" s="456"/>
      <c r="AQ5" s="456"/>
      <c r="AR5" s="456"/>
      <c r="AS5" s="446"/>
      <c r="AT5" s="457" t="s">
        <v>91</v>
      </c>
      <c r="AU5" s="456"/>
      <c r="AV5" s="456"/>
      <c r="AW5" s="456"/>
      <c r="AX5" s="446"/>
      <c r="AY5" s="458" t="s">
        <v>94</v>
      </c>
      <c r="AZ5" s="456"/>
      <c r="BA5" s="456"/>
      <c r="BB5" s="456"/>
      <c r="BC5" s="446"/>
      <c r="BD5" s="459" t="s">
        <v>97</v>
      </c>
      <c r="BE5" s="456"/>
      <c r="BF5" s="456"/>
      <c r="BG5" s="456"/>
      <c r="BH5" s="446"/>
      <c r="BI5" s="460" t="s">
        <v>99</v>
      </c>
      <c r="BJ5" s="456"/>
      <c r="BK5" s="456"/>
      <c r="BL5" s="456"/>
      <c r="BM5" s="446"/>
      <c r="BN5" s="461" t="s">
        <v>100</v>
      </c>
      <c r="BO5" s="456"/>
      <c r="BP5" s="456"/>
      <c r="BQ5" s="456"/>
      <c r="BR5" s="446"/>
      <c r="BS5" s="457" t="s">
        <v>102</v>
      </c>
      <c r="BT5" s="456"/>
      <c r="BU5" s="456"/>
      <c r="BV5" s="456"/>
      <c r="BW5" s="446"/>
      <c r="BX5" s="445" t="s">
        <v>103</v>
      </c>
      <c r="BY5" s="446"/>
      <c r="BZ5" s="10"/>
      <c r="CA5" s="10"/>
      <c r="CB5" s="10"/>
      <c r="CC5" s="10"/>
      <c r="CD5" s="11"/>
      <c r="CE5" s="11"/>
      <c r="CF5" s="11"/>
      <c r="CG5" s="11"/>
      <c r="CH5" s="11"/>
      <c r="CI5" s="11"/>
      <c r="CJ5" s="11"/>
      <c r="CK5" s="11"/>
      <c r="CL5" s="11"/>
      <c r="CM5" s="11"/>
      <c r="CN5" s="11"/>
      <c r="CO5" s="11"/>
      <c r="CP5" s="11"/>
      <c r="CQ5" s="11"/>
    </row>
    <row r="6" spans="1:95" ht="3" customHeight="1" x14ac:dyDescent="0.3">
      <c r="A6" s="4"/>
      <c r="B6" s="17"/>
      <c r="C6" s="18"/>
      <c r="D6" s="18"/>
      <c r="E6" s="18"/>
      <c r="F6" s="18"/>
      <c r="G6" s="18"/>
      <c r="H6" s="18"/>
      <c r="I6" s="18"/>
      <c r="J6" s="18"/>
      <c r="K6" s="18"/>
      <c r="L6" s="19"/>
      <c r="M6" s="18"/>
      <c r="N6" s="18"/>
      <c r="O6" s="18"/>
      <c r="P6" s="17"/>
      <c r="Q6" s="18"/>
      <c r="R6" s="18"/>
      <c r="S6" s="18"/>
      <c r="T6" s="19"/>
      <c r="U6" s="20"/>
      <c r="V6" s="18"/>
      <c r="W6" s="18"/>
      <c r="X6" s="18"/>
      <c r="Y6" s="18"/>
      <c r="Z6" s="20"/>
      <c r="AA6" s="18"/>
      <c r="AB6" s="18"/>
      <c r="AC6" s="18"/>
      <c r="AD6" s="18"/>
      <c r="AE6" s="20"/>
      <c r="AF6" s="18"/>
      <c r="AG6" s="18"/>
      <c r="AH6" s="18"/>
      <c r="AI6" s="18"/>
      <c r="AJ6" s="20"/>
      <c r="AK6" s="18"/>
      <c r="AL6" s="18"/>
      <c r="AM6" s="18"/>
      <c r="AN6" s="18"/>
      <c r="AO6" s="20"/>
      <c r="AP6" s="18"/>
      <c r="AQ6" s="18"/>
      <c r="AR6" s="18"/>
      <c r="AS6" s="18"/>
      <c r="AT6" s="20"/>
      <c r="AU6" s="18"/>
      <c r="AV6" s="18"/>
      <c r="AW6" s="18"/>
      <c r="AX6" s="18"/>
      <c r="AY6" s="20"/>
      <c r="AZ6" s="18"/>
      <c r="BA6" s="18"/>
      <c r="BB6" s="18"/>
      <c r="BC6" s="18"/>
      <c r="BD6" s="20"/>
      <c r="BE6" s="18"/>
      <c r="BF6" s="18"/>
      <c r="BG6" s="18"/>
      <c r="BH6" s="18"/>
      <c r="BI6" s="20"/>
      <c r="BJ6" s="18"/>
      <c r="BK6" s="18"/>
      <c r="BL6" s="18"/>
      <c r="BM6" s="18"/>
      <c r="BN6" s="20"/>
      <c r="BO6" s="18"/>
      <c r="BP6" s="18"/>
      <c r="BQ6" s="18"/>
      <c r="BR6" s="18"/>
      <c r="BS6" s="20"/>
      <c r="BT6" s="18"/>
      <c r="BU6" s="18"/>
      <c r="BV6" s="18"/>
      <c r="BW6" s="18"/>
      <c r="BX6" s="21"/>
      <c r="BY6" s="22"/>
      <c r="BZ6" s="10"/>
      <c r="CA6" s="10"/>
      <c r="CB6" s="10"/>
      <c r="CC6" s="10"/>
      <c r="CD6" s="11"/>
      <c r="CE6" s="11"/>
      <c r="CF6" s="11"/>
      <c r="CG6" s="11"/>
      <c r="CH6" s="11"/>
      <c r="CI6" s="11"/>
      <c r="CJ6" s="11"/>
      <c r="CK6" s="11"/>
      <c r="CL6" s="11"/>
      <c r="CM6" s="11"/>
      <c r="CN6" s="11"/>
      <c r="CO6" s="11"/>
      <c r="CP6" s="11"/>
      <c r="CQ6" s="11"/>
    </row>
    <row r="7" spans="1:95" ht="90" customHeight="1" x14ac:dyDescent="0.3">
      <c r="A7" s="4"/>
      <c r="B7" s="23" t="s">
        <v>114</v>
      </c>
      <c r="C7" s="23" t="s">
        <v>115</v>
      </c>
      <c r="D7" s="23" t="s">
        <v>116</v>
      </c>
      <c r="E7" s="24" t="s">
        <v>25</v>
      </c>
      <c r="F7" s="23" t="s">
        <v>32</v>
      </c>
      <c r="G7" s="23" t="s">
        <v>40</v>
      </c>
      <c r="H7" s="23" t="s">
        <v>45</v>
      </c>
      <c r="I7" s="23" t="s">
        <v>51</v>
      </c>
      <c r="J7" s="23" t="s">
        <v>57</v>
      </c>
      <c r="K7" s="23" t="s">
        <v>117</v>
      </c>
      <c r="L7" s="25" t="s">
        <v>118</v>
      </c>
      <c r="M7" s="23" t="s">
        <v>71</v>
      </c>
      <c r="N7" s="23" t="s">
        <v>80</v>
      </c>
      <c r="O7" s="23" t="s">
        <v>86</v>
      </c>
      <c r="P7" s="26" t="s">
        <v>119</v>
      </c>
      <c r="Q7" s="26" t="s">
        <v>106</v>
      </c>
      <c r="R7" s="26" t="s">
        <v>108</v>
      </c>
      <c r="S7" s="26" t="s">
        <v>110</v>
      </c>
      <c r="T7" s="27" t="s">
        <v>120</v>
      </c>
      <c r="U7" s="28" t="s">
        <v>121</v>
      </c>
      <c r="V7" s="28" t="s">
        <v>122</v>
      </c>
      <c r="W7" s="28" t="s">
        <v>108</v>
      </c>
      <c r="X7" s="28" t="s">
        <v>110</v>
      </c>
      <c r="Y7" s="28" t="s">
        <v>123</v>
      </c>
      <c r="Z7" s="29" t="s">
        <v>124</v>
      </c>
      <c r="AA7" s="29" t="s">
        <v>122</v>
      </c>
      <c r="AB7" s="29" t="s">
        <v>108</v>
      </c>
      <c r="AC7" s="29" t="s">
        <v>110</v>
      </c>
      <c r="AD7" s="29" t="s">
        <v>125</v>
      </c>
      <c r="AE7" s="30" t="s">
        <v>126</v>
      </c>
      <c r="AF7" s="30" t="s">
        <v>122</v>
      </c>
      <c r="AG7" s="30" t="s">
        <v>108</v>
      </c>
      <c r="AH7" s="30" t="s">
        <v>110</v>
      </c>
      <c r="AI7" s="30" t="s">
        <v>127</v>
      </c>
      <c r="AJ7" s="31" t="s">
        <v>128</v>
      </c>
      <c r="AK7" s="31" t="s">
        <v>122</v>
      </c>
      <c r="AL7" s="31" t="s">
        <v>108</v>
      </c>
      <c r="AM7" s="31" t="s">
        <v>110</v>
      </c>
      <c r="AN7" s="31" t="s">
        <v>129</v>
      </c>
      <c r="AO7" s="32" t="s">
        <v>130</v>
      </c>
      <c r="AP7" s="32" t="s">
        <v>122</v>
      </c>
      <c r="AQ7" s="32" t="s">
        <v>108</v>
      </c>
      <c r="AR7" s="32" t="s">
        <v>110</v>
      </c>
      <c r="AS7" s="32" t="s">
        <v>131</v>
      </c>
      <c r="AT7" s="33" t="s">
        <v>132</v>
      </c>
      <c r="AU7" s="33" t="s">
        <v>122</v>
      </c>
      <c r="AV7" s="33" t="s">
        <v>108</v>
      </c>
      <c r="AW7" s="33" t="s">
        <v>110</v>
      </c>
      <c r="AX7" s="33" t="s">
        <v>136</v>
      </c>
      <c r="AY7" s="34" t="s">
        <v>137</v>
      </c>
      <c r="AZ7" s="34" t="s">
        <v>122</v>
      </c>
      <c r="BA7" s="34" t="s">
        <v>108</v>
      </c>
      <c r="BB7" s="34" t="s">
        <v>110</v>
      </c>
      <c r="BC7" s="34" t="s">
        <v>138</v>
      </c>
      <c r="BD7" s="35" t="s">
        <v>139</v>
      </c>
      <c r="BE7" s="35" t="s">
        <v>122</v>
      </c>
      <c r="BF7" s="35" t="s">
        <v>108</v>
      </c>
      <c r="BG7" s="35" t="s">
        <v>110</v>
      </c>
      <c r="BH7" s="35" t="s">
        <v>142</v>
      </c>
      <c r="BI7" s="30" t="s">
        <v>143</v>
      </c>
      <c r="BJ7" s="30" t="s">
        <v>122</v>
      </c>
      <c r="BK7" s="30" t="s">
        <v>108</v>
      </c>
      <c r="BL7" s="30" t="s">
        <v>110</v>
      </c>
      <c r="BM7" s="30" t="s">
        <v>144</v>
      </c>
      <c r="BN7" s="36" t="s">
        <v>145</v>
      </c>
      <c r="BO7" s="36" t="s">
        <v>122</v>
      </c>
      <c r="BP7" s="36" t="s">
        <v>108</v>
      </c>
      <c r="BQ7" s="36" t="s">
        <v>110</v>
      </c>
      <c r="BR7" s="36" t="s">
        <v>147</v>
      </c>
      <c r="BS7" s="33" t="s">
        <v>148</v>
      </c>
      <c r="BT7" s="33" t="s">
        <v>122</v>
      </c>
      <c r="BU7" s="33" t="s">
        <v>108</v>
      </c>
      <c r="BV7" s="33" t="s">
        <v>110</v>
      </c>
      <c r="BW7" s="33" t="s">
        <v>151</v>
      </c>
      <c r="BX7" s="23" t="s">
        <v>152</v>
      </c>
      <c r="BY7" s="23" t="s">
        <v>153</v>
      </c>
      <c r="BZ7" s="10"/>
      <c r="CA7" s="10"/>
      <c r="CB7" s="10"/>
      <c r="CC7" s="10"/>
      <c r="CD7" s="11"/>
      <c r="CE7" s="11"/>
      <c r="CF7" s="11"/>
      <c r="CG7" s="11"/>
      <c r="CH7" s="11"/>
      <c r="CI7" s="11"/>
      <c r="CJ7" s="11"/>
      <c r="CK7" s="11"/>
      <c r="CL7" s="11"/>
      <c r="CM7" s="11"/>
      <c r="CN7" s="11"/>
      <c r="CO7" s="11"/>
      <c r="CP7" s="11"/>
      <c r="CQ7" s="11"/>
    </row>
    <row r="8" spans="1:95" ht="36" customHeight="1" x14ac:dyDescent="0.2">
      <c r="A8" s="10"/>
      <c r="B8" s="485" t="s">
        <v>157</v>
      </c>
      <c r="C8" s="487">
        <v>46119</v>
      </c>
      <c r="D8" s="487">
        <v>46122</v>
      </c>
      <c r="E8" s="37" t="s">
        <v>161</v>
      </c>
      <c r="F8" s="485" t="s">
        <v>163</v>
      </c>
      <c r="G8" s="38">
        <v>1</v>
      </c>
      <c r="H8" s="488" t="s">
        <v>167</v>
      </c>
      <c r="I8" s="37" t="s">
        <v>168</v>
      </c>
      <c r="J8" s="39" t="s">
        <v>171</v>
      </c>
      <c r="K8" s="37" t="s">
        <v>49</v>
      </c>
      <c r="L8" s="40">
        <v>46203</v>
      </c>
      <c r="M8" s="39" t="s">
        <v>174</v>
      </c>
      <c r="N8" s="39" t="s">
        <v>174</v>
      </c>
      <c r="O8" s="39" t="s">
        <v>174</v>
      </c>
      <c r="P8" s="40">
        <v>46280</v>
      </c>
      <c r="Q8" s="41"/>
      <c r="R8" s="42"/>
      <c r="S8" s="42"/>
      <c r="T8" s="43"/>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10"/>
      <c r="CA8" s="10"/>
      <c r="CB8" s="10"/>
      <c r="CC8" s="10"/>
      <c r="CD8" s="10"/>
      <c r="CE8" s="10"/>
      <c r="CF8" s="10"/>
      <c r="CG8" s="10"/>
      <c r="CH8" s="10"/>
      <c r="CI8" s="10"/>
      <c r="CJ8" s="10"/>
      <c r="CK8" s="10"/>
      <c r="CL8" s="10"/>
      <c r="CM8" s="10"/>
      <c r="CN8" s="10"/>
      <c r="CO8" s="10"/>
      <c r="CP8" s="10"/>
      <c r="CQ8" s="10"/>
    </row>
    <row r="9" spans="1:95" ht="42.75" x14ac:dyDescent="0.3">
      <c r="A9" s="11"/>
      <c r="B9" s="450"/>
      <c r="C9" s="450"/>
      <c r="D9" s="450"/>
      <c r="E9" s="37" t="s">
        <v>188</v>
      </c>
      <c r="F9" s="450"/>
      <c r="G9" s="38">
        <v>2</v>
      </c>
      <c r="H9" s="450"/>
      <c r="I9" s="37" t="s">
        <v>190</v>
      </c>
      <c r="J9" s="39" t="s">
        <v>171</v>
      </c>
      <c r="K9" s="37" t="s">
        <v>49</v>
      </c>
      <c r="L9" s="40">
        <v>46203</v>
      </c>
      <c r="M9" s="39" t="s">
        <v>174</v>
      </c>
      <c r="N9" s="39" t="s">
        <v>174</v>
      </c>
      <c r="O9" s="39" t="s">
        <v>174</v>
      </c>
      <c r="P9" s="40">
        <v>46280</v>
      </c>
      <c r="Q9" s="41"/>
      <c r="R9" s="53"/>
      <c r="S9" s="53"/>
      <c r="T9" s="54"/>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53"/>
      <c r="AV9" s="53"/>
      <c r="AW9" s="53"/>
      <c r="AX9" s="53"/>
      <c r="AY9" s="53"/>
      <c r="AZ9" s="53"/>
      <c r="BA9" s="53"/>
      <c r="BB9" s="53"/>
      <c r="BC9" s="53"/>
      <c r="BD9" s="53"/>
      <c r="BE9" s="53"/>
      <c r="BF9" s="53"/>
      <c r="BG9" s="53"/>
      <c r="BH9" s="53"/>
      <c r="BI9" s="53"/>
      <c r="BJ9" s="53"/>
      <c r="BK9" s="53"/>
      <c r="BL9" s="53"/>
      <c r="BM9" s="53"/>
      <c r="BN9" s="53"/>
      <c r="BO9" s="53"/>
      <c r="BP9" s="53"/>
      <c r="BQ9" s="53"/>
      <c r="BR9" s="53"/>
      <c r="BS9" s="53"/>
      <c r="BT9" s="53"/>
      <c r="BU9" s="53"/>
      <c r="BV9" s="53"/>
      <c r="BW9" s="53"/>
      <c r="BX9" s="53"/>
      <c r="BY9" s="53"/>
      <c r="BZ9" s="11"/>
      <c r="CA9" s="11"/>
      <c r="CB9" s="11"/>
      <c r="CC9" s="11"/>
      <c r="CD9" s="11"/>
      <c r="CE9" s="11"/>
      <c r="CF9" s="11"/>
      <c r="CG9" s="11"/>
      <c r="CH9" s="11"/>
      <c r="CI9" s="11"/>
      <c r="CJ9" s="11"/>
      <c r="CK9" s="11"/>
      <c r="CL9" s="11"/>
      <c r="CM9" s="11"/>
      <c r="CN9" s="11"/>
      <c r="CO9" s="11"/>
      <c r="CP9" s="11"/>
      <c r="CQ9" s="11"/>
    </row>
    <row r="10" spans="1:95" ht="99.75" x14ac:dyDescent="0.3">
      <c r="A10" s="11"/>
      <c r="B10" s="450"/>
      <c r="C10" s="450"/>
      <c r="D10" s="450"/>
      <c r="E10" s="37" t="s">
        <v>197</v>
      </c>
      <c r="F10" s="450"/>
      <c r="G10" s="38">
        <v>3</v>
      </c>
      <c r="H10" s="450"/>
      <c r="I10" s="37" t="s">
        <v>199</v>
      </c>
      <c r="J10" s="37" t="s">
        <v>200</v>
      </c>
      <c r="K10" s="37" t="s">
        <v>30</v>
      </c>
      <c r="L10" s="40">
        <v>46157</v>
      </c>
      <c r="M10" s="39" t="s">
        <v>174</v>
      </c>
      <c r="N10" s="39" t="s">
        <v>174</v>
      </c>
      <c r="O10" s="39" t="s">
        <v>174</v>
      </c>
      <c r="P10" s="40">
        <v>46280</v>
      </c>
      <c r="Q10" s="41"/>
      <c r="R10" s="53"/>
      <c r="S10" s="53"/>
      <c r="T10" s="54"/>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11"/>
      <c r="CA10" s="11"/>
      <c r="CB10" s="11"/>
      <c r="CC10" s="11"/>
      <c r="CD10" s="11"/>
      <c r="CE10" s="11"/>
      <c r="CF10" s="11"/>
      <c r="CG10" s="11"/>
      <c r="CH10" s="11"/>
      <c r="CI10" s="11"/>
      <c r="CJ10" s="11"/>
      <c r="CK10" s="11"/>
      <c r="CL10" s="11"/>
      <c r="CM10" s="11"/>
      <c r="CN10" s="11"/>
      <c r="CO10" s="11"/>
      <c r="CP10" s="11"/>
      <c r="CQ10" s="11"/>
    </row>
    <row r="11" spans="1:95" ht="99.75" x14ac:dyDescent="0.3">
      <c r="A11" s="11"/>
      <c r="B11" s="450"/>
      <c r="C11" s="450"/>
      <c r="D11" s="450"/>
      <c r="E11" s="37" t="s">
        <v>217</v>
      </c>
      <c r="F11" s="450"/>
      <c r="G11" s="38">
        <v>4</v>
      </c>
      <c r="H11" s="450"/>
      <c r="I11" s="37" t="s">
        <v>218</v>
      </c>
      <c r="J11" s="37" t="s">
        <v>200</v>
      </c>
      <c r="K11" s="37" t="s">
        <v>30</v>
      </c>
      <c r="L11" s="40">
        <v>46157</v>
      </c>
      <c r="M11" s="39" t="s">
        <v>174</v>
      </c>
      <c r="N11" s="39" t="s">
        <v>174</v>
      </c>
      <c r="O11" s="39" t="s">
        <v>174</v>
      </c>
      <c r="P11" s="40">
        <v>46280</v>
      </c>
      <c r="Q11" s="41"/>
      <c r="R11" s="53"/>
      <c r="S11" s="53"/>
      <c r="T11" s="54"/>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c r="BC11" s="53"/>
      <c r="BD11" s="53"/>
      <c r="BE11" s="53"/>
      <c r="BF11" s="53"/>
      <c r="BG11" s="53"/>
      <c r="BH11" s="53"/>
      <c r="BI11" s="53"/>
      <c r="BJ11" s="53"/>
      <c r="BK11" s="53"/>
      <c r="BL11" s="53"/>
      <c r="BM11" s="53"/>
      <c r="BN11" s="53"/>
      <c r="BO11" s="53"/>
      <c r="BP11" s="53"/>
      <c r="BQ11" s="53"/>
      <c r="BR11" s="53"/>
      <c r="BS11" s="53"/>
      <c r="BT11" s="53"/>
      <c r="BU11" s="53"/>
      <c r="BV11" s="53"/>
      <c r="BW11" s="53"/>
      <c r="BX11" s="53"/>
      <c r="BY11" s="53"/>
      <c r="BZ11" s="11"/>
      <c r="CA11" s="11"/>
      <c r="CB11" s="11"/>
      <c r="CC11" s="11"/>
      <c r="CD11" s="11"/>
      <c r="CE11" s="11"/>
      <c r="CF11" s="11"/>
      <c r="CG11" s="11"/>
      <c r="CH11" s="11"/>
      <c r="CI11" s="11"/>
      <c r="CJ11" s="11"/>
      <c r="CK11" s="11"/>
      <c r="CL11" s="11"/>
      <c r="CM11" s="11"/>
      <c r="CN11" s="11"/>
      <c r="CO11" s="11"/>
      <c r="CP11" s="11"/>
      <c r="CQ11" s="11"/>
    </row>
    <row r="12" spans="1:95" ht="42.75" x14ac:dyDescent="0.3">
      <c r="A12" s="11"/>
      <c r="B12" s="450"/>
      <c r="C12" s="450"/>
      <c r="D12" s="450"/>
      <c r="E12" s="37" t="s">
        <v>221</v>
      </c>
      <c r="F12" s="450"/>
      <c r="G12" s="38">
        <v>5</v>
      </c>
      <c r="H12" s="450"/>
      <c r="I12" s="37" t="s">
        <v>223</v>
      </c>
      <c r="J12" s="66" t="s">
        <v>225</v>
      </c>
      <c r="K12" s="39" t="s">
        <v>28</v>
      </c>
      <c r="L12" s="40">
        <v>46157</v>
      </c>
      <c r="M12" s="39" t="s">
        <v>174</v>
      </c>
      <c r="N12" s="39" t="s">
        <v>174</v>
      </c>
      <c r="O12" s="39" t="s">
        <v>174</v>
      </c>
      <c r="P12" s="40">
        <v>46280</v>
      </c>
      <c r="Q12" s="41"/>
      <c r="R12" s="53"/>
      <c r="S12" s="53"/>
      <c r="T12" s="54"/>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11"/>
      <c r="CA12" s="11"/>
      <c r="CB12" s="11"/>
      <c r="CC12" s="11"/>
      <c r="CD12" s="11"/>
      <c r="CE12" s="11"/>
      <c r="CF12" s="11"/>
      <c r="CG12" s="11"/>
      <c r="CH12" s="11"/>
      <c r="CI12" s="11"/>
      <c r="CJ12" s="11"/>
      <c r="CK12" s="11"/>
      <c r="CL12" s="11"/>
      <c r="CM12" s="11"/>
      <c r="CN12" s="11"/>
      <c r="CO12" s="11"/>
      <c r="CP12" s="11"/>
      <c r="CQ12" s="11"/>
    </row>
    <row r="13" spans="1:95" ht="42.75" x14ac:dyDescent="0.3">
      <c r="A13" s="11"/>
      <c r="B13" s="450"/>
      <c r="C13" s="450"/>
      <c r="D13" s="450"/>
      <c r="E13" s="37" t="s">
        <v>231</v>
      </c>
      <c r="F13" s="450"/>
      <c r="G13" s="38">
        <v>6</v>
      </c>
      <c r="H13" s="450"/>
      <c r="I13" s="37" t="s">
        <v>232</v>
      </c>
      <c r="J13" s="69" t="s">
        <v>171</v>
      </c>
      <c r="K13" s="37" t="s">
        <v>49</v>
      </c>
      <c r="L13" s="40">
        <v>46203</v>
      </c>
      <c r="M13" s="39" t="s">
        <v>174</v>
      </c>
      <c r="N13" s="39" t="s">
        <v>174</v>
      </c>
      <c r="O13" s="39" t="s">
        <v>174</v>
      </c>
      <c r="P13" s="40">
        <v>46280</v>
      </c>
      <c r="Q13" s="41"/>
      <c r="R13" s="53"/>
      <c r="S13" s="53"/>
      <c r="T13" s="54"/>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53"/>
      <c r="AX13" s="53"/>
      <c r="AY13" s="53"/>
      <c r="AZ13" s="53"/>
      <c r="BA13" s="53"/>
      <c r="BB13" s="53"/>
      <c r="BC13" s="53"/>
      <c r="BD13" s="53"/>
      <c r="BE13" s="53"/>
      <c r="BF13" s="53"/>
      <c r="BG13" s="53"/>
      <c r="BH13" s="53"/>
      <c r="BI13" s="53"/>
      <c r="BJ13" s="53"/>
      <c r="BK13" s="53"/>
      <c r="BL13" s="53"/>
      <c r="BM13" s="53"/>
      <c r="BN13" s="53"/>
      <c r="BO13" s="53"/>
      <c r="BP13" s="53"/>
      <c r="BQ13" s="53"/>
      <c r="BR13" s="53"/>
      <c r="BS13" s="53"/>
      <c r="BT13" s="53"/>
      <c r="BU13" s="53"/>
      <c r="BV13" s="53"/>
      <c r="BW13" s="53"/>
      <c r="BX13" s="53"/>
      <c r="BY13" s="53"/>
      <c r="BZ13" s="11"/>
      <c r="CA13" s="11"/>
      <c r="CB13" s="11"/>
      <c r="CC13" s="11"/>
      <c r="CD13" s="11"/>
      <c r="CE13" s="11"/>
      <c r="CF13" s="11"/>
      <c r="CG13" s="11"/>
      <c r="CH13" s="11"/>
      <c r="CI13" s="11"/>
      <c r="CJ13" s="11"/>
      <c r="CK13" s="11"/>
      <c r="CL13" s="11"/>
      <c r="CM13" s="11"/>
      <c r="CN13" s="11"/>
      <c r="CO13" s="11"/>
      <c r="CP13" s="11"/>
      <c r="CQ13" s="11"/>
    </row>
    <row r="14" spans="1:95" ht="57" x14ac:dyDescent="0.3">
      <c r="A14" s="11"/>
      <c r="B14" s="450"/>
      <c r="C14" s="450"/>
      <c r="D14" s="450"/>
      <c r="E14" s="37" t="s">
        <v>243</v>
      </c>
      <c r="F14" s="450"/>
      <c r="G14" s="38">
        <v>7</v>
      </c>
      <c r="H14" s="450"/>
      <c r="I14" s="66" t="s">
        <v>244</v>
      </c>
      <c r="J14" s="73" t="s">
        <v>245</v>
      </c>
      <c r="K14" s="39" t="s">
        <v>28</v>
      </c>
      <c r="L14" s="40">
        <v>46157</v>
      </c>
      <c r="M14" s="39" t="s">
        <v>174</v>
      </c>
      <c r="N14" s="39" t="s">
        <v>174</v>
      </c>
      <c r="O14" s="39" t="s">
        <v>174</v>
      </c>
      <c r="P14" s="40">
        <v>46280</v>
      </c>
      <c r="Q14" s="41"/>
      <c r="R14" s="53"/>
      <c r="S14" s="53"/>
      <c r="T14" s="54"/>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53"/>
      <c r="BO14" s="53"/>
      <c r="BP14" s="53"/>
      <c r="BQ14" s="53"/>
      <c r="BR14" s="53"/>
      <c r="BS14" s="53"/>
      <c r="BT14" s="53"/>
      <c r="BU14" s="53"/>
      <c r="BV14" s="53"/>
      <c r="BW14" s="53"/>
      <c r="BX14" s="53"/>
      <c r="BY14" s="53"/>
      <c r="BZ14" s="11"/>
      <c r="CA14" s="11"/>
      <c r="CB14" s="11"/>
      <c r="CC14" s="11"/>
      <c r="CD14" s="11"/>
      <c r="CE14" s="11"/>
      <c r="CF14" s="11"/>
      <c r="CG14" s="11"/>
      <c r="CH14" s="11"/>
      <c r="CI14" s="11"/>
      <c r="CJ14" s="11"/>
      <c r="CK14" s="11"/>
      <c r="CL14" s="11"/>
      <c r="CM14" s="11"/>
      <c r="CN14" s="11"/>
      <c r="CO14" s="11"/>
      <c r="CP14" s="11"/>
      <c r="CQ14" s="11"/>
    </row>
    <row r="15" spans="1:95" ht="42.75" x14ac:dyDescent="0.3">
      <c r="A15" s="11"/>
      <c r="B15" s="450"/>
      <c r="C15" s="450"/>
      <c r="D15" s="450"/>
      <c r="E15" s="37" t="s">
        <v>254</v>
      </c>
      <c r="F15" s="450"/>
      <c r="G15" s="38">
        <v>8</v>
      </c>
      <c r="H15" s="450"/>
      <c r="I15" s="37" t="s">
        <v>255</v>
      </c>
      <c r="J15" s="69" t="s">
        <v>171</v>
      </c>
      <c r="K15" s="37" t="s">
        <v>49</v>
      </c>
      <c r="L15" s="40">
        <v>46203</v>
      </c>
      <c r="M15" s="39" t="s">
        <v>174</v>
      </c>
      <c r="N15" s="39" t="s">
        <v>174</v>
      </c>
      <c r="O15" s="39" t="s">
        <v>174</v>
      </c>
      <c r="P15" s="40">
        <v>46280</v>
      </c>
      <c r="Q15" s="41"/>
      <c r="R15" s="53"/>
      <c r="S15" s="53"/>
      <c r="T15" s="54"/>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53"/>
      <c r="BG15" s="53"/>
      <c r="BH15" s="53"/>
      <c r="BI15" s="53"/>
      <c r="BJ15" s="53"/>
      <c r="BK15" s="53"/>
      <c r="BL15" s="53"/>
      <c r="BM15" s="53"/>
      <c r="BN15" s="53"/>
      <c r="BO15" s="53"/>
      <c r="BP15" s="53"/>
      <c r="BQ15" s="53"/>
      <c r="BR15" s="53"/>
      <c r="BS15" s="53"/>
      <c r="BT15" s="53"/>
      <c r="BU15" s="53"/>
      <c r="BV15" s="53"/>
      <c r="BW15" s="53"/>
      <c r="BX15" s="53"/>
      <c r="BY15" s="53"/>
      <c r="BZ15" s="11"/>
      <c r="CA15" s="11"/>
      <c r="CB15" s="11"/>
      <c r="CC15" s="11"/>
      <c r="CD15" s="11"/>
      <c r="CE15" s="11"/>
      <c r="CF15" s="11"/>
      <c r="CG15" s="11"/>
      <c r="CH15" s="11"/>
      <c r="CI15" s="11"/>
      <c r="CJ15" s="11"/>
      <c r="CK15" s="11"/>
      <c r="CL15" s="11"/>
      <c r="CM15" s="11"/>
      <c r="CN15" s="11"/>
      <c r="CO15" s="11"/>
      <c r="CP15" s="11"/>
      <c r="CQ15" s="11"/>
    </row>
    <row r="16" spans="1:95" ht="42.75" x14ac:dyDescent="0.3">
      <c r="A16" s="11"/>
      <c r="B16" s="450"/>
      <c r="C16" s="450"/>
      <c r="D16" s="450"/>
      <c r="E16" s="37" t="s">
        <v>262</v>
      </c>
      <c r="F16" s="450"/>
      <c r="G16" s="38">
        <v>9</v>
      </c>
      <c r="H16" s="450"/>
      <c r="I16" s="66" t="s">
        <v>263</v>
      </c>
      <c r="J16" s="73" t="s">
        <v>264</v>
      </c>
      <c r="K16" s="39" t="s">
        <v>28</v>
      </c>
      <c r="L16" s="40" t="s">
        <v>266</v>
      </c>
      <c r="M16" s="39" t="s">
        <v>174</v>
      </c>
      <c r="N16" s="39" t="s">
        <v>174</v>
      </c>
      <c r="O16" s="39" t="s">
        <v>174</v>
      </c>
      <c r="P16" s="40">
        <v>46280</v>
      </c>
      <c r="Q16" s="41"/>
      <c r="R16" s="53"/>
      <c r="S16" s="53"/>
      <c r="T16" s="54"/>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53"/>
      <c r="BO16" s="53"/>
      <c r="BP16" s="53"/>
      <c r="BQ16" s="53"/>
      <c r="BR16" s="53"/>
      <c r="BS16" s="53"/>
      <c r="BT16" s="53"/>
      <c r="BU16" s="53"/>
      <c r="BV16" s="53"/>
      <c r="BW16" s="53"/>
      <c r="BX16" s="53"/>
      <c r="BY16" s="53"/>
      <c r="BZ16" s="11"/>
      <c r="CA16" s="11"/>
      <c r="CB16" s="11"/>
      <c r="CC16" s="11"/>
      <c r="CD16" s="11"/>
      <c r="CE16" s="11"/>
      <c r="CF16" s="11"/>
      <c r="CG16" s="11"/>
      <c r="CH16" s="11"/>
      <c r="CI16" s="11"/>
      <c r="CJ16" s="11"/>
      <c r="CK16" s="11"/>
      <c r="CL16" s="11"/>
      <c r="CM16" s="11"/>
      <c r="CN16" s="11"/>
      <c r="CO16" s="11"/>
      <c r="CP16" s="11"/>
      <c r="CQ16" s="11"/>
    </row>
    <row r="17" spans="1:95" ht="42.75" x14ac:dyDescent="0.3">
      <c r="A17" s="11"/>
      <c r="B17" s="486"/>
      <c r="C17" s="486"/>
      <c r="D17" s="486"/>
      <c r="E17" s="79" t="s">
        <v>268</v>
      </c>
      <c r="F17" s="486"/>
      <c r="G17" s="38">
        <v>10</v>
      </c>
      <c r="H17" s="486"/>
      <c r="I17" s="80" t="s">
        <v>269</v>
      </c>
      <c r="J17" s="38" t="s">
        <v>171</v>
      </c>
      <c r="K17" s="79" t="s">
        <v>49</v>
      </c>
      <c r="L17" s="81">
        <v>46203</v>
      </c>
      <c r="M17" s="82" t="s">
        <v>174</v>
      </c>
      <c r="N17" s="82" t="s">
        <v>174</v>
      </c>
      <c r="O17" s="82" t="s">
        <v>174</v>
      </c>
      <c r="P17" s="40">
        <v>46280</v>
      </c>
      <c r="Q17" s="83"/>
      <c r="R17" s="84"/>
      <c r="S17" s="84"/>
      <c r="T17" s="85"/>
      <c r="U17" s="84"/>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c r="BZ17" s="11"/>
      <c r="CA17" s="11"/>
      <c r="CB17" s="11"/>
      <c r="CC17" s="11"/>
      <c r="CD17" s="11"/>
      <c r="CE17" s="11"/>
      <c r="CF17" s="11"/>
      <c r="CG17" s="11"/>
      <c r="CH17" s="11"/>
      <c r="CI17" s="11"/>
      <c r="CJ17" s="11"/>
      <c r="CK17" s="11"/>
      <c r="CL17" s="11"/>
      <c r="CM17" s="11"/>
      <c r="CN17" s="11"/>
      <c r="CO17" s="11"/>
      <c r="CP17" s="11"/>
      <c r="CQ17" s="11"/>
    </row>
    <row r="18" spans="1:95" ht="57" x14ac:dyDescent="0.2">
      <c r="A18" s="42"/>
      <c r="B18" s="499" t="s">
        <v>278</v>
      </c>
      <c r="C18" s="500">
        <v>46162</v>
      </c>
      <c r="D18" s="500">
        <v>46167</v>
      </c>
      <c r="E18" s="88" t="s">
        <v>279</v>
      </c>
      <c r="F18" s="88" t="s">
        <v>280</v>
      </c>
      <c r="G18" s="89">
        <f>G17+1</f>
        <v>11</v>
      </c>
      <c r="H18" s="90" t="s">
        <v>236</v>
      </c>
      <c r="I18" s="88" t="s">
        <v>283</v>
      </c>
      <c r="J18" s="88" t="s">
        <v>284</v>
      </c>
      <c r="K18" s="90" t="s">
        <v>19</v>
      </c>
      <c r="L18" s="93">
        <v>46203</v>
      </c>
      <c r="M18" s="94" t="s">
        <v>174</v>
      </c>
      <c r="N18" s="94" t="s">
        <v>174</v>
      </c>
      <c r="O18" s="94" t="s">
        <v>174</v>
      </c>
      <c r="P18" s="93">
        <v>46264</v>
      </c>
      <c r="Q18" s="41"/>
      <c r="R18" s="42"/>
      <c r="S18" s="42"/>
      <c r="T18" s="43"/>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c r="BX18" s="42"/>
      <c r="BY18" s="42"/>
      <c r="BZ18" s="10"/>
      <c r="CA18" s="10"/>
      <c r="CB18" s="10"/>
      <c r="CC18" s="10"/>
      <c r="CD18" s="10"/>
      <c r="CE18" s="10"/>
      <c r="CF18" s="10"/>
      <c r="CG18" s="10"/>
      <c r="CH18" s="10"/>
      <c r="CI18" s="10"/>
      <c r="CJ18" s="10"/>
      <c r="CK18" s="10"/>
      <c r="CL18" s="10"/>
      <c r="CM18" s="10"/>
      <c r="CN18" s="10"/>
      <c r="CO18" s="10"/>
      <c r="CP18" s="10"/>
      <c r="CQ18" s="10"/>
    </row>
    <row r="19" spans="1:95" ht="128.25" x14ac:dyDescent="0.3">
      <c r="A19" s="53"/>
      <c r="B19" s="450"/>
      <c r="C19" s="450"/>
      <c r="D19" s="450"/>
      <c r="E19" s="88" t="s">
        <v>290</v>
      </c>
      <c r="F19" s="88" t="s">
        <v>291</v>
      </c>
      <c r="G19" s="89">
        <v>12</v>
      </c>
      <c r="H19" s="90" t="s">
        <v>167</v>
      </c>
      <c r="I19" s="88" t="s">
        <v>292</v>
      </c>
      <c r="J19" s="88" t="s">
        <v>293</v>
      </c>
      <c r="K19" s="90" t="s">
        <v>19</v>
      </c>
      <c r="L19" s="93">
        <v>46172</v>
      </c>
      <c r="M19" s="94" t="s">
        <v>174</v>
      </c>
      <c r="N19" s="94" t="s">
        <v>174</v>
      </c>
      <c r="O19" s="94" t="s">
        <v>174</v>
      </c>
      <c r="P19" s="93">
        <v>46264</v>
      </c>
      <c r="Q19" s="41"/>
      <c r="R19" s="53"/>
      <c r="S19" s="53"/>
      <c r="T19" s="54"/>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c r="BC19" s="53"/>
      <c r="BD19" s="53"/>
      <c r="BE19" s="53"/>
      <c r="BF19" s="53"/>
      <c r="BG19" s="53"/>
      <c r="BH19" s="53"/>
      <c r="BI19" s="53"/>
      <c r="BJ19" s="53"/>
      <c r="BK19" s="53"/>
      <c r="BL19" s="53"/>
      <c r="BM19" s="53"/>
      <c r="BN19" s="53"/>
      <c r="BO19" s="53"/>
      <c r="BP19" s="53"/>
      <c r="BQ19" s="53"/>
      <c r="BR19" s="53"/>
      <c r="BS19" s="53"/>
      <c r="BT19" s="53"/>
      <c r="BU19" s="53"/>
      <c r="BV19" s="53"/>
      <c r="BW19" s="53"/>
      <c r="BX19" s="53"/>
      <c r="BY19" s="53"/>
      <c r="BZ19" s="11"/>
      <c r="CA19" s="11"/>
      <c r="CB19" s="11"/>
      <c r="CC19" s="11"/>
      <c r="CD19" s="11"/>
      <c r="CE19" s="11"/>
      <c r="CF19" s="11"/>
      <c r="CG19" s="11"/>
      <c r="CH19" s="11"/>
      <c r="CI19" s="11"/>
      <c r="CJ19" s="11"/>
      <c r="CK19" s="11"/>
      <c r="CL19" s="11"/>
      <c r="CM19" s="11"/>
      <c r="CN19" s="11"/>
      <c r="CO19" s="11"/>
      <c r="CP19" s="11"/>
      <c r="CQ19" s="11"/>
    </row>
    <row r="20" spans="1:95" ht="71.25" x14ac:dyDescent="0.3">
      <c r="A20" s="53"/>
      <c r="B20" s="450"/>
      <c r="C20" s="450"/>
      <c r="D20" s="450"/>
      <c r="E20" s="88" t="s">
        <v>302</v>
      </c>
      <c r="F20" s="88" t="s">
        <v>303</v>
      </c>
      <c r="G20" s="89">
        <v>13</v>
      </c>
      <c r="H20" s="90" t="s">
        <v>167</v>
      </c>
      <c r="I20" s="88" t="s">
        <v>304</v>
      </c>
      <c r="J20" s="88" t="s">
        <v>306</v>
      </c>
      <c r="K20" s="90" t="s">
        <v>19</v>
      </c>
      <c r="L20" s="93">
        <v>46172</v>
      </c>
      <c r="M20" s="94" t="s">
        <v>174</v>
      </c>
      <c r="N20" s="94" t="s">
        <v>174</v>
      </c>
      <c r="O20" s="94" t="s">
        <v>174</v>
      </c>
      <c r="P20" s="93">
        <v>46264</v>
      </c>
      <c r="Q20" s="41"/>
      <c r="R20" s="53"/>
      <c r="S20" s="53"/>
      <c r="T20" s="54"/>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c r="BP20" s="53"/>
      <c r="BQ20" s="53"/>
      <c r="BR20" s="53"/>
      <c r="BS20" s="53"/>
      <c r="BT20" s="53"/>
      <c r="BU20" s="53"/>
      <c r="BV20" s="53"/>
      <c r="BW20" s="53"/>
      <c r="BX20" s="53"/>
      <c r="BY20" s="53"/>
      <c r="BZ20" s="11"/>
      <c r="CA20" s="11"/>
      <c r="CB20" s="11"/>
      <c r="CC20" s="11"/>
      <c r="CD20" s="11"/>
      <c r="CE20" s="11"/>
      <c r="CF20" s="11"/>
      <c r="CG20" s="11"/>
      <c r="CH20" s="11"/>
      <c r="CI20" s="11"/>
      <c r="CJ20" s="11"/>
      <c r="CK20" s="11"/>
      <c r="CL20" s="11"/>
      <c r="CM20" s="11"/>
      <c r="CN20" s="11"/>
      <c r="CO20" s="11"/>
      <c r="CP20" s="11"/>
      <c r="CQ20" s="11"/>
    </row>
    <row r="21" spans="1:95" ht="15.75" customHeight="1" x14ac:dyDescent="0.3">
      <c r="A21" s="53"/>
      <c r="B21" s="450"/>
      <c r="C21" s="450"/>
      <c r="D21" s="450"/>
      <c r="E21" s="88" t="s">
        <v>314</v>
      </c>
      <c r="F21" s="88" t="s">
        <v>315</v>
      </c>
      <c r="G21" s="89">
        <v>14</v>
      </c>
      <c r="H21" s="90" t="s">
        <v>236</v>
      </c>
      <c r="I21" s="88" t="s">
        <v>316</v>
      </c>
      <c r="J21" s="88" t="s">
        <v>317</v>
      </c>
      <c r="K21" s="90" t="s">
        <v>19</v>
      </c>
      <c r="L21" s="93">
        <v>46173</v>
      </c>
      <c r="M21" s="94" t="s">
        <v>174</v>
      </c>
      <c r="N21" s="94" t="s">
        <v>174</v>
      </c>
      <c r="O21" s="94" t="s">
        <v>174</v>
      </c>
      <c r="P21" s="93">
        <v>46148</v>
      </c>
      <c r="Q21" s="41">
        <v>1</v>
      </c>
      <c r="R21" s="53"/>
      <c r="S21" s="53"/>
      <c r="T21" s="54"/>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11"/>
      <c r="CA21" s="11"/>
      <c r="CB21" s="11"/>
      <c r="CC21" s="11"/>
      <c r="CD21" s="11"/>
      <c r="CE21" s="11"/>
      <c r="CF21" s="11"/>
      <c r="CG21" s="11"/>
      <c r="CH21" s="11"/>
      <c r="CI21" s="11"/>
      <c r="CJ21" s="11"/>
      <c r="CK21" s="11"/>
      <c r="CL21" s="11"/>
      <c r="CM21" s="11"/>
      <c r="CN21" s="11"/>
      <c r="CO21" s="11"/>
      <c r="CP21" s="11"/>
      <c r="CQ21" s="11"/>
    </row>
    <row r="22" spans="1:95" ht="15.75" customHeight="1" x14ac:dyDescent="0.3">
      <c r="A22" s="53"/>
      <c r="B22" s="450"/>
      <c r="C22" s="450"/>
      <c r="D22" s="450"/>
      <c r="E22" s="123" t="s">
        <v>327</v>
      </c>
      <c r="F22" s="89" t="s">
        <v>329</v>
      </c>
      <c r="G22" s="89">
        <v>15</v>
      </c>
      <c r="H22" s="90" t="s">
        <v>236</v>
      </c>
      <c r="I22" s="88" t="s">
        <v>331</v>
      </c>
      <c r="J22" s="88" t="s">
        <v>332</v>
      </c>
      <c r="K22" s="90" t="s">
        <v>19</v>
      </c>
      <c r="L22" s="93">
        <v>46173</v>
      </c>
      <c r="M22" s="94" t="s">
        <v>174</v>
      </c>
      <c r="N22" s="94" t="s">
        <v>174</v>
      </c>
      <c r="O22" s="94" t="s">
        <v>174</v>
      </c>
      <c r="P22" s="93">
        <v>46148</v>
      </c>
      <c r="Q22" s="41">
        <v>1</v>
      </c>
      <c r="R22" s="53"/>
      <c r="S22" s="53"/>
      <c r="T22" s="54"/>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c r="BC22" s="53"/>
      <c r="BD22" s="53"/>
      <c r="BE22" s="53"/>
      <c r="BF22" s="53"/>
      <c r="BG22" s="53"/>
      <c r="BH22" s="53"/>
      <c r="BI22" s="53"/>
      <c r="BJ22" s="53"/>
      <c r="BK22" s="53"/>
      <c r="BL22" s="53"/>
      <c r="BM22" s="53"/>
      <c r="BN22" s="53"/>
      <c r="BO22" s="53"/>
      <c r="BP22" s="53"/>
      <c r="BQ22" s="53"/>
      <c r="BR22" s="53"/>
      <c r="BS22" s="53"/>
      <c r="BT22" s="53"/>
      <c r="BU22" s="53"/>
      <c r="BV22" s="53"/>
      <c r="BW22" s="53"/>
      <c r="BX22" s="53"/>
      <c r="BY22" s="53"/>
      <c r="BZ22" s="11"/>
      <c r="CA22" s="11"/>
      <c r="CB22" s="11"/>
      <c r="CC22" s="11"/>
      <c r="CD22" s="11"/>
      <c r="CE22" s="11"/>
      <c r="CF22" s="11"/>
      <c r="CG22" s="11"/>
      <c r="CH22" s="11"/>
      <c r="CI22" s="11"/>
      <c r="CJ22" s="11"/>
      <c r="CK22" s="11"/>
      <c r="CL22" s="11"/>
      <c r="CM22" s="11"/>
      <c r="CN22" s="11"/>
      <c r="CO22" s="11"/>
      <c r="CP22" s="11"/>
      <c r="CQ22" s="11"/>
    </row>
    <row r="23" spans="1:95" ht="15.75" customHeight="1" x14ac:dyDescent="0.3">
      <c r="A23" s="53"/>
      <c r="B23" s="450"/>
      <c r="C23" s="450"/>
      <c r="D23" s="450"/>
      <c r="E23" s="88" t="s">
        <v>337</v>
      </c>
      <c r="F23" s="88" t="s">
        <v>338</v>
      </c>
      <c r="G23" s="89">
        <v>16</v>
      </c>
      <c r="H23" s="90" t="s">
        <v>167</v>
      </c>
      <c r="I23" s="88" t="s">
        <v>339</v>
      </c>
      <c r="J23" s="88" t="s">
        <v>340</v>
      </c>
      <c r="K23" s="90" t="s">
        <v>49</v>
      </c>
      <c r="L23" s="93">
        <v>46173</v>
      </c>
      <c r="M23" s="94" t="s">
        <v>174</v>
      </c>
      <c r="N23" s="94" t="s">
        <v>174</v>
      </c>
      <c r="O23" s="94" t="s">
        <v>174</v>
      </c>
      <c r="P23" s="93">
        <v>46264</v>
      </c>
      <c r="Q23" s="41"/>
      <c r="R23" s="53"/>
      <c r="S23" s="53"/>
      <c r="T23" s="54"/>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c r="BR23" s="53"/>
      <c r="BS23" s="53"/>
      <c r="BT23" s="53"/>
      <c r="BU23" s="53"/>
      <c r="BV23" s="53"/>
      <c r="BW23" s="53"/>
      <c r="BX23" s="481"/>
      <c r="BY23" s="449" t="s">
        <v>348</v>
      </c>
      <c r="BZ23" s="11"/>
      <c r="CA23" s="11"/>
      <c r="CB23" s="11"/>
      <c r="CC23" s="11"/>
      <c r="CD23" s="11"/>
      <c r="CE23" s="11"/>
      <c r="CF23" s="11"/>
      <c r="CG23" s="11"/>
      <c r="CH23" s="11"/>
      <c r="CI23" s="11"/>
      <c r="CJ23" s="11"/>
      <c r="CK23" s="11"/>
      <c r="CL23" s="11"/>
      <c r="CM23" s="11"/>
      <c r="CN23" s="11"/>
      <c r="CO23" s="11"/>
      <c r="CP23" s="11"/>
      <c r="CQ23" s="11"/>
    </row>
    <row r="24" spans="1:95" ht="15.75" customHeight="1" x14ac:dyDescent="0.3">
      <c r="A24" s="53"/>
      <c r="B24" s="450"/>
      <c r="C24" s="450"/>
      <c r="D24" s="450"/>
      <c r="E24" s="123" t="s">
        <v>350</v>
      </c>
      <c r="F24" s="89" t="s">
        <v>351</v>
      </c>
      <c r="G24" s="89">
        <v>17</v>
      </c>
      <c r="H24" s="90" t="s">
        <v>236</v>
      </c>
      <c r="I24" s="88" t="s">
        <v>352</v>
      </c>
      <c r="J24" s="88" t="s">
        <v>353</v>
      </c>
      <c r="K24" s="90" t="s">
        <v>49</v>
      </c>
      <c r="L24" s="93">
        <v>46173</v>
      </c>
      <c r="M24" s="94" t="s">
        <v>174</v>
      </c>
      <c r="N24" s="94" t="s">
        <v>174</v>
      </c>
      <c r="O24" s="94" t="s">
        <v>174</v>
      </c>
      <c r="P24" s="93">
        <v>46148</v>
      </c>
      <c r="Q24" s="41">
        <v>1</v>
      </c>
      <c r="R24" s="53"/>
      <c r="S24" s="53"/>
      <c r="T24" s="54"/>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3"/>
      <c r="BO24" s="53"/>
      <c r="BP24" s="53"/>
      <c r="BQ24" s="53"/>
      <c r="BR24" s="53"/>
      <c r="BS24" s="53"/>
      <c r="BT24" s="53"/>
      <c r="BU24" s="53"/>
      <c r="BV24" s="53"/>
      <c r="BW24" s="53"/>
      <c r="BX24" s="450"/>
      <c r="BY24" s="450"/>
      <c r="BZ24" s="11"/>
      <c r="CA24" s="11"/>
      <c r="CB24" s="11"/>
      <c r="CC24" s="11"/>
      <c r="CD24" s="11"/>
      <c r="CE24" s="11"/>
      <c r="CF24" s="11"/>
      <c r="CG24" s="11"/>
      <c r="CH24" s="11"/>
      <c r="CI24" s="11"/>
      <c r="CJ24" s="11"/>
      <c r="CK24" s="11"/>
      <c r="CL24" s="11"/>
      <c r="CM24" s="11"/>
      <c r="CN24" s="11"/>
      <c r="CO24" s="11"/>
      <c r="CP24" s="11"/>
      <c r="CQ24" s="11"/>
    </row>
    <row r="25" spans="1:95" ht="15.75" customHeight="1" x14ac:dyDescent="0.3">
      <c r="A25" s="53"/>
      <c r="B25" s="450"/>
      <c r="C25" s="450"/>
      <c r="D25" s="450"/>
      <c r="E25" s="88" t="s">
        <v>361</v>
      </c>
      <c r="F25" s="88" t="s">
        <v>362</v>
      </c>
      <c r="G25" s="89">
        <v>18</v>
      </c>
      <c r="H25" s="90" t="s">
        <v>236</v>
      </c>
      <c r="I25" s="88" t="s">
        <v>363</v>
      </c>
      <c r="J25" s="88" t="s">
        <v>364</v>
      </c>
      <c r="K25" s="90" t="s">
        <v>49</v>
      </c>
      <c r="L25" s="93">
        <v>46173</v>
      </c>
      <c r="M25" s="94" t="s">
        <v>174</v>
      </c>
      <c r="N25" s="94" t="s">
        <v>174</v>
      </c>
      <c r="O25" s="94" t="s">
        <v>174</v>
      </c>
      <c r="P25" s="93">
        <v>46264</v>
      </c>
      <c r="Q25" s="41"/>
      <c r="R25" s="53"/>
      <c r="S25" s="53"/>
      <c r="T25" s="54"/>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450"/>
      <c r="BY25" s="450"/>
      <c r="BZ25" s="11"/>
      <c r="CA25" s="11"/>
      <c r="CB25" s="11"/>
      <c r="CC25" s="11"/>
      <c r="CD25" s="11"/>
      <c r="CE25" s="11"/>
      <c r="CF25" s="11"/>
      <c r="CG25" s="11"/>
      <c r="CH25" s="11"/>
      <c r="CI25" s="11"/>
      <c r="CJ25" s="11"/>
      <c r="CK25" s="11"/>
      <c r="CL25" s="11"/>
      <c r="CM25" s="11"/>
      <c r="CN25" s="11"/>
      <c r="CO25" s="11"/>
      <c r="CP25" s="11"/>
      <c r="CQ25" s="11"/>
    </row>
    <row r="26" spans="1:95" ht="15.75" customHeight="1" x14ac:dyDescent="0.3">
      <c r="A26" s="53"/>
      <c r="B26" s="450"/>
      <c r="C26" s="450"/>
      <c r="D26" s="450"/>
      <c r="E26" s="88" t="s">
        <v>376</v>
      </c>
      <c r="F26" s="88" t="s">
        <v>377</v>
      </c>
      <c r="G26" s="89">
        <v>18</v>
      </c>
      <c r="H26" s="90" t="s">
        <v>167</v>
      </c>
      <c r="I26" s="88" t="s">
        <v>378</v>
      </c>
      <c r="J26" s="88" t="s">
        <v>379</v>
      </c>
      <c r="K26" s="90" t="s">
        <v>19</v>
      </c>
      <c r="L26" s="93">
        <v>46173</v>
      </c>
      <c r="M26" s="94" t="s">
        <v>174</v>
      </c>
      <c r="N26" s="94" t="s">
        <v>174</v>
      </c>
      <c r="O26" s="94" t="s">
        <v>174</v>
      </c>
      <c r="P26" s="93">
        <v>46264</v>
      </c>
      <c r="Q26" s="41"/>
      <c r="R26" s="53"/>
      <c r="S26" s="53"/>
      <c r="T26" s="54"/>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450"/>
      <c r="BY26" s="450"/>
      <c r="BZ26" s="11"/>
      <c r="CA26" s="11"/>
      <c r="CB26" s="11"/>
      <c r="CC26" s="11"/>
      <c r="CD26" s="11"/>
      <c r="CE26" s="11"/>
      <c r="CF26" s="11"/>
      <c r="CG26" s="11"/>
      <c r="CH26" s="11"/>
      <c r="CI26" s="11"/>
      <c r="CJ26" s="11"/>
      <c r="CK26" s="11"/>
      <c r="CL26" s="11"/>
      <c r="CM26" s="11"/>
      <c r="CN26" s="11"/>
      <c r="CO26" s="11"/>
      <c r="CP26" s="11"/>
      <c r="CQ26" s="11"/>
    </row>
    <row r="27" spans="1:95" ht="15.75" customHeight="1" x14ac:dyDescent="0.2">
      <c r="A27" s="42"/>
      <c r="B27" s="450"/>
      <c r="C27" s="450"/>
      <c r="D27" s="450"/>
      <c r="E27" s="88" t="s">
        <v>384</v>
      </c>
      <c r="F27" s="88" t="s">
        <v>385</v>
      </c>
      <c r="G27" s="89">
        <v>19</v>
      </c>
      <c r="H27" s="90" t="s">
        <v>167</v>
      </c>
      <c r="I27" s="88" t="s">
        <v>386</v>
      </c>
      <c r="J27" s="88" t="s">
        <v>387</v>
      </c>
      <c r="K27" s="90" t="s">
        <v>19</v>
      </c>
      <c r="L27" s="93" t="s">
        <v>389</v>
      </c>
      <c r="M27" s="89" t="s">
        <v>174</v>
      </c>
      <c r="N27" s="89" t="s">
        <v>174</v>
      </c>
      <c r="O27" s="89" t="s">
        <v>174</v>
      </c>
      <c r="P27" s="93">
        <v>46264</v>
      </c>
      <c r="Q27" s="41"/>
      <c r="R27" s="42"/>
      <c r="S27" s="42"/>
      <c r="T27" s="43"/>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42"/>
      <c r="BQ27" s="42"/>
      <c r="BR27" s="42"/>
      <c r="BS27" s="42"/>
      <c r="BT27" s="42"/>
      <c r="BU27" s="42"/>
      <c r="BV27" s="42"/>
      <c r="BW27" s="42"/>
      <c r="BX27" s="450"/>
      <c r="BY27" s="450"/>
      <c r="BZ27" s="10"/>
      <c r="CA27" s="10"/>
      <c r="CB27" s="10"/>
      <c r="CC27" s="10"/>
      <c r="CD27" s="10"/>
      <c r="CE27" s="10"/>
      <c r="CF27" s="10"/>
      <c r="CG27" s="10"/>
      <c r="CH27" s="10"/>
      <c r="CI27" s="10"/>
      <c r="CJ27" s="10"/>
      <c r="CK27" s="10"/>
      <c r="CL27" s="10"/>
      <c r="CM27" s="10"/>
      <c r="CN27" s="10"/>
      <c r="CO27" s="10"/>
      <c r="CP27" s="10"/>
      <c r="CQ27" s="10"/>
    </row>
    <row r="28" spans="1:95" ht="15.75" customHeight="1" x14ac:dyDescent="0.3">
      <c r="A28" s="53"/>
      <c r="B28" s="486"/>
      <c r="C28" s="486"/>
      <c r="D28" s="486"/>
      <c r="E28" s="148" t="s">
        <v>391</v>
      </c>
      <c r="F28" s="148" t="s">
        <v>392</v>
      </c>
      <c r="G28" s="149">
        <v>20</v>
      </c>
      <c r="H28" s="150" t="s">
        <v>236</v>
      </c>
      <c r="I28" s="148" t="s">
        <v>393</v>
      </c>
      <c r="J28" s="148" t="s">
        <v>394</v>
      </c>
      <c r="K28" s="150" t="s">
        <v>19</v>
      </c>
      <c r="L28" s="151">
        <v>46233</v>
      </c>
      <c r="M28" s="149" t="s">
        <v>174</v>
      </c>
      <c r="N28" s="149" t="s">
        <v>174</v>
      </c>
      <c r="O28" s="149" t="s">
        <v>174</v>
      </c>
      <c r="P28" s="151">
        <v>46264</v>
      </c>
      <c r="Q28" s="83"/>
      <c r="R28" s="84"/>
      <c r="S28" s="84"/>
      <c r="T28" s="85"/>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4"/>
      <c r="BU28" s="84"/>
      <c r="BV28" s="84"/>
      <c r="BW28" s="84"/>
      <c r="BX28" s="450"/>
      <c r="BY28" s="450"/>
      <c r="BZ28" s="11"/>
      <c r="CA28" s="11"/>
      <c r="CB28" s="11"/>
      <c r="CC28" s="11"/>
      <c r="CD28" s="11"/>
      <c r="CE28" s="11"/>
      <c r="CF28" s="11"/>
      <c r="CG28" s="11"/>
      <c r="CH28" s="11"/>
      <c r="CI28" s="11"/>
      <c r="CJ28" s="11"/>
      <c r="CK28" s="11"/>
      <c r="CL28" s="11"/>
      <c r="CM28" s="11"/>
      <c r="CN28" s="11"/>
      <c r="CO28" s="11"/>
      <c r="CP28" s="11"/>
      <c r="CQ28" s="11"/>
    </row>
    <row r="29" spans="1:95" ht="15.75" customHeight="1" x14ac:dyDescent="0.3">
      <c r="A29" s="11"/>
      <c r="B29" s="489" t="s">
        <v>399</v>
      </c>
      <c r="C29" s="492">
        <v>46184</v>
      </c>
      <c r="D29" s="492">
        <v>46191</v>
      </c>
      <c r="E29" s="489" t="s">
        <v>400</v>
      </c>
      <c r="F29" s="489" t="s">
        <v>401</v>
      </c>
      <c r="G29" s="490">
        <v>21</v>
      </c>
      <c r="H29" s="491" t="s">
        <v>167</v>
      </c>
      <c r="I29" s="153" t="s">
        <v>406</v>
      </c>
      <c r="J29" s="153" t="s">
        <v>408</v>
      </c>
      <c r="K29" s="154" t="s">
        <v>28</v>
      </c>
      <c r="L29" s="492">
        <v>46218</v>
      </c>
      <c r="M29" s="489" t="s">
        <v>409</v>
      </c>
      <c r="N29" s="490" t="s">
        <v>174</v>
      </c>
      <c r="O29" s="493">
        <v>0.8</v>
      </c>
      <c r="P29" s="492">
        <v>46280</v>
      </c>
      <c r="Q29" s="53"/>
      <c r="R29" s="53"/>
      <c r="S29" s="53"/>
      <c r="T29" s="54"/>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11"/>
      <c r="CA29" s="11"/>
      <c r="CB29" s="11"/>
      <c r="CC29" s="11"/>
      <c r="CD29" s="11"/>
      <c r="CE29" s="11"/>
      <c r="CF29" s="11"/>
      <c r="CG29" s="11"/>
      <c r="CH29" s="11"/>
      <c r="CI29" s="11"/>
      <c r="CJ29" s="11"/>
      <c r="CK29" s="11"/>
      <c r="CL29" s="11"/>
      <c r="CM29" s="11"/>
      <c r="CN29" s="11"/>
      <c r="CO29" s="11"/>
      <c r="CP29" s="11"/>
      <c r="CQ29" s="11"/>
    </row>
    <row r="30" spans="1:95" ht="15.75" customHeight="1" x14ac:dyDescent="0.3">
      <c r="A30" s="11"/>
      <c r="B30" s="450"/>
      <c r="C30" s="450"/>
      <c r="D30" s="450"/>
      <c r="E30" s="451"/>
      <c r="F30" s="451"/>
      <c r="G30" s="451"/>
      <c r="H30" s="451"/>
      <c r="I30" s="153" t="s">
        <v>413</v>
      </c>
      <c r="J30" s="153" t="s">
        <v>414</v>
      </c>
      <c r="K30" s="154" t="s">
        <v>44</v>
      </c>
      <c r="L30" s="451"/>
      <c r="M30" s="451"/>
      <c r="N30" s="451"/>
      <c r="O30" s="451"/>
      <c r="P30" s="451"/>
      <c r="Q30" s="53"/>
      <c r="R30" s="53"/>
      <c r="S30" s="53"/>
      <c r="T30" s="54"/>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11"/>
      <c r="CA30" s="11"/>
      <c r="CB30" s="11"/>
      <c r="CC30" s="11"/>
      <c r="CD30" s="11"/>
      <c r="CE30" s="11"/>
      <c r="CF30" s="11"/>
      <c r="CG30" s="11"/>
      <c r="CH30" s="11"/>
      <c r="CI30" s="11"/>
      <c r="CJ30" s="11"/>
      <c r="CK30" s="11"/>
      <c r="CL30" s="11"/>
      <c r="CM30" s="11"/>
      <c r="CN30" s="11"/>
      <c r="CO30" s="11"/>
      <c r="CP30" s="11"/>
      <c r="CQ30" s="11"/>
    </row>
    <row r="31" spans="1:95" ht="15.75" customHeight="1" x14ac:dyDescent="0.3">
      <c r="A31" s="11"/>
      <c r="B31" s="450"/>
      <c r="C31" s="450"/>
      <c r="D31" s="450"/>
      <c r="E31" s="153" t="s">
        <v>418</v>
      </c>
      <c r="F31" s="153" t="s">
        <v>401</v>
      </c>
      <c r="G31" s="154">
        <v>22</v>
      </c>
      <c r="H31" s="156" t="s">
        <v>167</v>
      </c>
      <c r="I31" s="153" t="s">
        <v>419</v>
      </c>
      <c r="J31" s="153" t="s">
        <v>420</v>
      </c>
      <c r="K31" s="156" t="s">
        <v>98</v>
      </c>
      <c r="L31" s="157">
        <v>46218</v>
      </c>
      <c r="M31" s="153" t="s">
        <v>421</v>
      </c>
      <c r="N31" s="154" t="s">
        <v>174</v>
      </c>
      <c r="O31" s="158">
        <v>0.8</v>
      </c>
      <c r="P31" s="157">
        <v>46280</v>
      </c>
      <c r="Q31" s="53"/>
      <c r="R31" s="53"/>
      <c r="S31" s="53"/>
      <c r="T31" s="54"/>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11"/>
      <c r="CA31" s="11"/>
      <c r="CB31" s="11"/>
      <c r="CC31" s="11"/>
      <c r="CD31" s="11"/>
      <c r="CE31" s="11"/>
      <c r="CF31" s="11"/>
      <c r="CG31" s="11"/>
      <c r="CH31" s="11"/>
      <c r="CI31" s="11"/>
      <c r="CJ31" s="11"/>
      <c r="CK31" s="11"/>
      <c r="CL31" s="11"/>
      <c r="CM31" s="11"/>
      <c r="CN31" s="11"/>
      <c r="CO31" s="11"/>
      <c r="CP31" s="11"/>
      <c r="CQ31" s="11"/>
    </row>
    <row r="32" spans="1:95" ht="15.75" customHeight="1" x14ac:dyDescent="0.3">
      <c r="A32" s="11"/>
      <c r="B32" s="450"/>
      <c r="C32" s="450"/>
      <c r="D32" s="450"/>
      <c r="E32" s="489" t="s">
        <v>424</v>
      </c>
      <c r="F32" s="489" t="s">
        <v>401</v>
      </c>
      <c r="G32" s="490">
        <v>23</v>
      </c>
      <c r="H32" s="491" t="s">
        <v>167</v>
      </c>
      <c r="I32" s="153" t="s">
        <v>425</v>
      </c>
      <c r="J32" s="153" t="s">
        <v>426</v>
      </c>
      <c r="K32" s="156" t="s">
        <v>30</v>
      </c>
      <c r="L32" s="492">
        <v>46218</v>
      </c>
      <c r="M32" s="153" t="s">
        <v>427</v>
      </c>
      <c r="N32" s="490" t="s">
        <v>428</v>
      </c>
      <c r="O32" s="493">
        <v>0.8</v>
      </c>
      <c r="P32" s="492">
        <v>46280</v>
      </c>
      <c r="Q32" s="53"/>
      <c r="R32" s="53"/>
      <c r="S32" s="53"/>
      <c r="T32" s="54"/>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11"/>
      <c r="CA32" s="11"/>
      <c r="CB32" s="11"/>
      <c r="CC32" s="11"/>
      <c r="CD32" s="11"/>
      <c r="CE32" s="11"/>
      <c r="CF32" s="11"/>
      <c r="CG32" s="11"/>
      <c r="CH32" s="11"/>
      <c r="CI32" s="11"/>
      <c r="CJ32" s="11"/>
      <c r="CK32" s="11"/>
      <c r="CL32" s="11"/>
      <c r="CM32" s="11"/>
      <c r="CN32" s="11"/>
      <c r="CO32" s="11"/>
      <c r="CP32" s="11"/>
      <c r="CQ32" s="11"/>
    </row>
    <row r="33" spans="1:95" ht="15.75" customHeight="1" x14ac:dyDescent="0.3">
      <c r="A33" s="11"/>
      <c r="B33" s="450"/>
      <c r="C33" s="450"/>
      <c r="D33" s="450"/>
      <c r="E33" s="450"/>
      <c r="F33" s="450"/>
      <c r="G33" s="450"/>
      <c r="H33" s="450"/>
      <c r="I33" s="153" t="s">
        <v>431</v>
      </c>
      <c r="J33" s="153" t="s">
        <v>432</v>
      </c>
      <c r="K33" s="156" t="s">
        <v>3</v>
      </c>
      <c r="L33" s="450"/>
      <c r="M33" s="154" t="s">
        <v>433</v>
      </c>
      <c r="N33" s="450"/>
      <c r="O33" s="450"/>
      <c r="P33" s="450"/>
      <c r="Q33" s="53"/>
      <c r="R33" s="53"/>
      <c r="S33" s="53"/>
      <c r="T33" s="54"/>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11"/>
      <c r="CA33" s="11"/>
      <c r="CB33" s="11"/>
      <c r="CC33" s="11"/>
      <c r="CD33" s="11"/>
      <c r="CE33" s="11"/>
      <c r="CF33" s="11"/>
      <c r="CG33" s="11"/>
      <c r="CH33" s="11"/>
      <c r="CI33" s="11"/>
      <c r="CJ33" s="11"/>
      <c r="CK33" s="11"/>
      <c r="CL33" s="11"/>
      <c r="CM33" s="11"/>
      <c r="CN33" s="11"/>
      <c r="CO33" s="11"/>
      <c r="CP33" s="11"/>
      <c r="CQ33" s="11"/>
    </row>
    <row r="34" spans="1:95" ht="15.75" customHeight="1" x14ac:dyDescent="0.3">
      <c r="A34" s="11"/>
      <c r="B34" s="450"/>
      <c r="C34" s="450"/>
      <c r="D34" s="450"/>
      <c r="E34" s="451"/>
      <c r="F34" s="451"/>
      <c r="G34" s="451"/>
      <c r="H34" s="451"/>
      <c r="I34" s="153" t="s">
        <v>434</v>
      </c>
      <c r="J34" s="153" t="s">
        <v>435</v>
      </c>
      <c r="K34" s="156" t="s">
        <v>30</v>
      </c>
      <c r="L34" s="451"/>
      <c r="M34" s="154" t="s">
        <v>428</v>
      </c>
      <c r="N34" s="451"/>
      <c r="O34" s="451"/>
      <c r="P34" s="451"/>
      <c r="Q34" s="53"/>
      <c r="R34" s="53"/>
      <c r="S34" s="53"/>
      <c r="T34" s="54"/>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11"/>
      <c r="CA34" s="11"/>
      <c r="CB34" s="11"/>
      <c r="CC34" s="11"/>
      <c r="CD34" s="11"/>
      <c r="CE34" s="11"/>
      <c r="CF34" s="11"/>
      <c r="CG34" s="11"/>
      <c r="CH34" s="11"/>
      <c r="CI34" s="11"/>
      <c r="CJ34" s="11"/>
      <c r="CK34" s="11"/>
      <c r="CL34" s="11"/>
      <c r="CM34" s="11"/>
      <c r="CN34" s="11"/>
      <c r="CO34" s="11"/>
      <c r="CP34" s="11"/>
      <c r="CQ34" s="11"/>
    </row>
    <row r="35" spans="1:95" ht="15.75" customHeight="1" x14ac:dyDescent="0.3">
      <c r="A35" s="11"/>
      <c r="B35" s="450"/>
      <c r="C35" s="450"/>
      <c r="D35" s="450"/>
      <c r="E35" s="489" t="s">
        <v>436</v>
      </c>
      <c r="F35" s="489" t="s">
        <v>401</v>
      </c>
      <c r="G35" s="490">
        <v>24</v>
      </c>
      <c r="H35" s="491" t="s">
        <v>167</v>
      </c>
      <c r="I35" s="153" t="s">
        <v>439</v>
      </c>
      <c r="J35" s="153" t="s">
        <v>426</v>
      </c>
      <c r="K35" s="156" t="s">
        <v>63</v>
      </c>
      <c r="L35" s="492">
        <v>46218</v>
      </c>
      <c r="M35" s="489" t="s">
        <v>440</v>
      </c>
      <c r="N35" s="490" t="s">
        <v>174</v>
      </c>
      <c r="O35" s="493">
        <v>0.8</v>
      </c>
      <c r="P35" s="492">
        <v>46280</v>
      </c>
      <c r="Q35" s="53"/>
      <c r="R35" s="53"/>
      <c r="S35" s="53"/>
      <c r="T35" s="54"/>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11"/>
      <c r="CA35" s="11"/>
      <c r="CB35" s="11"/>
      <c r="CC35" s="11"/>
      <c r="CD35" s="11"/>
      <c r="CE35" s="11"/>
      <c r="CF35" s="11"/>
      <c r="CG35" s="11"/>
      <c r="CH35" s="11"/>
      <c r="CI35" s="11"/>
      <c r="CJ35" s="11"/>
      <c r="CK35" s="11"/>
      <c r="CL35" s="11"/>
      <c r="CM35" s="11"/>
      <c r="CN35" s="11"/>
      <c r="CO35" s="11"/>
      <c r="CP35" s="11"/>
      <c r="CQ35" s="11"/>
    </row>
    <row r="36" spans="1:95" ht="15.75" customHeight="1" x14ac:dyDescent="0.3">
      <c r="A36" s="11"/>
      <c r="B36" s="450"/>
      <c r="C36" s="450"/>
      <c r="D36" s="450"/>
      <c r="E36" s="451"/>
      <c r="F36" s="451"/>
      <c r="G36" s="451"/>
      <c r="H36" s="451"/>
      <c r="I36" s="153" t="s">
        <v>441</v>
      </c>
      <c r="J36" s="153" t="s">
        <v>442</v>
      </c>
      <c r="K36" s="156" t="s">
        <v>55</v>
      </c>
      <c r="L36" s="451"/>
      <c r="M36" s="451"/>
      <c r="N36" s="451"/>
      <c r="O36" s="451"/>
      <c r="P36" s="451"/>
      <c r="Q36" s="53"/>
      <c r="R36" s="53"/>
      <c r="S36" s="53"/>
      <c r="T36" s="54"/>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11"/>
      <c r="CA36" s="11"/>
      <c r="CB36" s="11"/>
      <c r="CC36" s="11"/>
      <c r="CD36" s="11"/>
      <c r="CE36" s="11"/>
      <c r="CF36" s="11"/>
      <c r="CG36" s="11"/>
      <c r="CH36" s="11"/>
      <c r="CI36" s="11"/>
      <c r="CJ36" s="11"/>
      <c r="CK36" s="11"/>
      <c r="CL36" s="11"/>
      <c r="CM36" s="11"/>
      <c r="CN36" s="11"/>
      <c r="CO36" s="11"/>
      <c r="CP36" s="11"/>
      <c r="CQ36" s="11"/>
    </row>
    <row r="37" spans="1:95" ht="15.75" customHeight="1" x14ac:dyDescent="0.3">
      <c r="A37" s="11"/>
      <c r="B37" s="450"/>
      <c r="C37" s="450"/>
      <c r="D37" s="450"/>
      <c r="E37" s="153" t="s">
        <v>445</v>
      </c>
      <c r="F37" s="153" t="s">
        <v>446</v>
      </c>
      <c r="G37" s="154">
        <v>25</v>
      </c>
      <c r="H37" s="156" t="s">
        <v>167</v>
      </c>
      <c r="I37" s="153" t="s">
        <v>447</v>
      </c>
      <c r="J37" s="153" t="s">
        <v>408</v>
      </c>
      <c r="K37" s="156" t="s">
        <v>30</v>
      </c>
      <c r="L37" s="157">
        <v>46218</v>
      </c>
      <c r="M37" s="153" t="s">
        <v>448</v>
      </c>
      <c r="N37" s="154" t="s">
        <v>428</v>
      </c>
      <c r="O37" s="158">
        <v>0.8</v>
      </c>
      <c r="P37" s="157">
        <v>46280</v>
      </c>
      <c r="Q37" s="53"/>
      <c r="R37" s="53"/>
      <c r="S37" s="53"/>
      <c r="T37" s="54"/>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11"/>
      <c r="CA37" s="11"/>
      <c r="CB37" s="11"/>
      <c r="CC37" s="11"/>
      <c r="CD37" s="11"/>
      <c r="CE37" s="11"/>
      <c r="CF37" s="11"/>
      <c r="CG37" s="11"/>
      <c r="CH37" s="11"/>
      <c r="CI37" s="11"/>
      <c r="CJ37" s="11"/>
      <c r="CK37" s="11"/>
      <c r="CL37" s="11"/>
      <c r="CM37" s="11"/>
      <c r="CN37" s="11"/>
      <c r="CO37" s="11"/>
      <c r="CP37" s="11"/>
      <c r="CQ37" s="11"/>
    </row>
    <row r="38" spans="1:95" ht="15.75" customHeight="1" x14ac:dyDescent="0.3">
      <c r="A38" s="11"/>
      <c r="B38" s="450"/>
      <c r="C38" s="450"/>
      <c r="D38" s="450"/>
      <c r="E38" s="489" t="s">
        <v>451</v>
      </c>
      <c r="F38" s="489" t="s">
        <v>401</v>
      </c>
      <c r="G38" s="490">
        <v>26</v>
      </c>
      <c r="H38" s="491" t="s">
        <v>167</v>
      </c>
      <c r="I38" s="153" t="s">
        <v>452</v>
      </c>
      <c r="J38" s="153" t="s">
        <v>426</v>
      </c>
      <c r="K38" s="156" t="s">
        <v>30</v>
      </c>
      <c r="L38" s="492">
        <v>46218</v>
      </c>
      <c r="M38" s="153" t="s">
        <v>453</v>
      </c>
      <c r="N38" s="490" t="s">
        <v>428</v>
      </c>
      <c r="O38" s="493">
        <v>0.8</v>
      </c>
      <c r="P38" s="492">
        <v>46280</v>
      </c>
      <c r="Q38" s="53"/>
      <c r="R38" s="53"/>
      <c r="S38" s="53"/>
      <c r="T38" s="54"/>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11"/>
      <c r="CA38" s="11"/>
      <c r="CB38" s="11"/>
      <c r="CC38" s="11"/>
      <c r="CD38" s="11"/>
      <c r="CE38" s="11"/>
      <c r="CF38" s="11"/>
      <c r="CG38" s="11"/>
      <c r="CH38" s="11"/>
      <c r="CI38" s="11"/>
      <c r="CJ38" s="11"/>
      <c r="CK38" s="11"/>
      <c r="CL38" s="11"/>
      <c r="CM38" s="11"/>
      <c r="CN38" s="11"/>
      <c r="CO38" s="11"/>
      <c r="CP38" s="11"/>
      <c r="CQ38" s="11"/>
    </row>
    <row r="39" spans="1:95" ht="15.75" customHeight="1" x14ac:dyDescent="0.3">
      <c r="A39" s="11"/>
      <c r="B39" s="450"/>
      <c r="C39" s="450"/>
      <c r="D39" s="450"/>
      <c r="E39" s="451"/>
      <c r="F39" s="451"/>
      <c r="G39" s="451"/>
      <c r="H39" s="451"/>
      <c r="I39" s="153" t="s">
        <v>458</v>
      </c>
      <c r="J39" s="153" t="s">
        <v>459</v>
      </c>
      <c r="K39" s="156" t="s">
        <v>63</v>
      </c>
      <c r="L39" s="451"/>
      <c r="M39" s="153" t="s">
        <v>460</v>
      </c>
      <c r="N39" s="451"/>
      <c r="O39" s="451"/>
      <c r="P39" s="451"/>
      <c r="Q39" s="53"/>
      <c r="R39" s="53"/>
      <c r="S39" s="53"/>
      <c r="T39" s="54"/>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11"/>
      <c r="CA39" s="11"/>
      <c r="CB39" s="11"/>
      <c r="CC39" s="11"/>
      <c r="CD39" s="11"/>
      <c r="CE39" s="11"/>
      <c r="CF39" s="11"/>
      <c r="CG39" s="11"/>
      <c r="CH39" s="11"/>
      <c r="CI39" s="11"/>
      <c r="CJ39" s="11"/>
      <c r="CK39" s="11"/>
      <c r="CL39" s="11"/>
      <c r="CM39" s="11"/>
      <c r="CN39" s="11"/>
      <c r="CO39" s="11"/>
      <c r="CP39" s="11"/>
      <c r="CQ39" s="11"/>
    </row>
    <row r="40" spans="1:95" ht="15.75" customHeight="1" x14ac:dyDescent="0.3">
      <c r="A40" s="11"/>
      <c r="B40" s="450"/>
      <c r="C40" s="450"/>
      <c r="D40" s="450"/>
      <c r="E40" s="489" t="s">
        <v>464</v>
      </c>
      <c r="F40" s="489" t="s">
        <v>401</v>
      </c>
      <c r="G40" s="490">
        <v>27</v>
      </c>
      <c r="H40" s="491" t="s">
        <v>167</v>
      </c>
      <c r="I40" s="153" t="s">
        <v>466</v>
      </c>
      <c r="J40" s="153" t="s">
        <v>426</v>
      </c>
      <c r="K40" s="156" t="s">
        <v>30</v>
      </c>
      <c r="L40" s="492">
        <v>46218</v>
      </c>
      <c r="M40" s="153" t="s">
        <v>467</v>
      </c>
      <c r="N40" s="490" t="s">
        <v>428</v>
      </c>
      <c r="O40" s="493">
        <v>0.8</v>
      </c>
      <c r="P40" s="492">
        <v>46280</v>
      </c>
      <c r="Q40" s="53"/>
      <c r="R40" s="53"/>
      <c r="S40" s="53"/>
      <c r="T40" s="54"/>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11"/>
      <c r="CA40" s="11"/>
      <c r="CB40" s="11"/>
      <c r="CC40" s="11"/>
      <c r="CD40" s="11"/>
      <c r="CE40" s="11"/>
      <c r="CF40" s="11"/>
      <c r="CG40" s="11"/>
      <c r="CH40" s="11"/>
      <c r="CI40" s="11"/>
      <c r="CJ40" s="11"/>
      <c r="CK40" s="11"/>
      <c r="CL40" s="11"/>
      <c r="CM40" s="11"/>
      <c r="CN40" s="11"/>
      <c r="CO40" s="11"/>
      <c r="CP40" s="11"/>
      <c r="CQ40" s="11"/>
    </row>
    <row r="41" spans="1:95" ht="15.75" customHeight="1" x14ac:dyDescent="0.3">
      <c r="A41" s="11"/>
      <c r="B41" s="450"/>
      <c r="C41" s="450"/>
      <c r="D41" s="450"/>
      <c r="E41" s="450"/>
      <c r="F41" s="450"/>
      <c r="G41" s="450"/>
      <c r="H41" s="450"/>
      <c r="I41" s="153" t="s">
        <v>431</v>
      </c>
      <c r="J41" s="153" t="s">
        <v>432</v>
      </c>
      <c r="K41" s="156" t="s">
        <v>30</v>
      </c>
      <c r="L41" s="450"/>
      <c r="M41" s="154" t="s">
        <v>433</v>
      </c>
      <c r="N41" s="450"/>
      <c r="O41" s="450"/>
      <c r="P41" s="450"/>
      <c r="Q41" s="53"/>
      <c r="R41" s="53"/>
      <c r="S41" s="53"/>
      <c r="T41" s="54"/>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11"/>
      <c r="CA41" s="11"/>
      <c r="CB41" s="11"/>
      <c r="CC41" s="11"/>
      <c r="CD41" s="11"/>
      <c r="CE41" s="11"/>
      <c r="CF41" s="11"/>
      <c r="CG41" s="11"/>
      <c r="CH41" s="11"/>
      <c r="CI41" s="11"/>
      <c r="CJ41" s="11"/>
      <c r="CK41" s="11"/>
      <c r="CL41" s="11"/>
      <c r="CM41" s="11"/>
      <c r="CN41" s="11"/>
      <c r="CO41" s="11"/>
      <c r="CP41" s="11"/>
      <c r="CQ41" s="11"/>
    </row>
    <row r="42" spans="1:95" ht="15.75" customHeight="1" x14ac:dyDescent="0.3">
      <c r="A42" s="11"/>
      <c r="B42" s="450"/>
      <c r="C42" s="450"/>
      <c r="D42" s="450"/>
      <c r="E42" s="451"/>
      <c r="F42" s="451"/>
      <c r="G42" s="451"/>
      <c r="H42" s="451"/>
      <c r="I42" s="153" t="s">
        <v>492</v>
      </c>
      <c r="J42" s="153" t="s">
        <v>493</v>
      </c>
      <c r="K42" s="156" t="s">
        <v>30</v>
      </c>
      <c r="L42" s="451"/>
      <c r="M42" s="154" t="s">
        <v>428</v>
      </c>
      <c r="N42" s="451"/>
      <c r="O42" s="451"/>
      <c r="P42" s="451"/>
      <c r="Q42" s="53"/>
      <c r="R42" s="53"/>
      <c r="S42" s="53"/>
      <c r="T42" s="54"/>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11"/>
      <c r="CA42" s="11"/>
      <c r="CB42" s="11"/>
      <c r="CC42" s="11"/>
      <c r="CD42" s="11"/>
      <c r="CE42" s="11"/>
      <c r="CF42" s="11"/>
      <c r="CG42" s="11"/>
      <c r="CH42" s="11"/>
      <c r="CI42" s="11"/>
      <c r="CJ42" s="11"/>
      <c r="CK42" s="11"/>
      <c r="CL42" s="11"/>
      <c r="CM42" s="11"/>
      <c r="CN42" s="11"/>
      <c r="CO42" s="11"/>
      <c r="CP42" s="11"/>
      <c r="CQ42" s="11"/>
    </row>
    <row r="43" spans="1:95" ht="15.75" customHeight="1" x14ac:dyDescent="0.3">
      <c r="A43" s="11"/>
      <c r="B43" s="486"/>
      <c r="C43" s="486"/>
      <c r="D43" s="486"/>
      <c r="E43" s="179" t="s">
        <v>512</v>
      </c>
      <c r="F43" s="179" t="s">
        <v>513</v>
      </c>
      <c r="G43" s="180">
        <v>28</v>
      </c>
      <c r="H43" s="181" t="s">
        <v>167</v>
      </c>
      <c r="I43" s="179" t="s">
        <v>514</v>
      </c>
      <c r="J43" s="179" t="s">
        <v>515</v>
      </c>
      <c r="K43" s="181" t="s">
        <v>70</v>
      </c>
      <c r="L43" s="182">
        <v>46218</v>
      </c>
      <c r="M43" s="179" t="s">
        <v>516</v>
      </c>
      <c r="N43" s="180" t="s">
        <v>428</v>
      </c>
      <c r="O43" s="184">
        <v>0.8</v>
      </c>
      <c r="P43" s="182">
        <v>46280</v>
      </c>
      <c r="Q43" s="84"/>
      <c r="R43" s="84"/>
      <c r="S43" s="84"/>
      <c r="T43" s="85"/>
      <c r="U43" s="84"/>
      <c r="V43" s="84"/>
      <c r="W43" s="84"/>
      <c r="X43" s="84"/>
      <c r="Y43" s="84"/>
      <c r="Z43" s="84"/>
      <c r="AA43" s="84"/>
      <c r="AB43" s="84"/>
      <c r="AC43" s="84"/>
      <c r="AD43" s="84"/>
      <c r="AE43" s="84"/>
      <c r="AF43" s="84"/>
      <c r="AG43" s="84"/>
      <c r="AH43" s="84"/>
      <c r="AI43" s="84"/>
      <c r="AJ43" s="84"/>
      <c r="AK43" s="84"/>
      <c r="AL43" s="84"/>
      <c r="AM43" s="84"/>
      <c r="AN43" s="84"/>
      <c r="AO43" s="84"/>
      <c r="AP43" s="84"/>
      <c r="AQ43" s="84"/>
      <c r="AR43" s="84"/>
      <c r="AS43" s="84"/>
      <c r="AT43" s="84"/>
      <c r="AU43" s="84"/>
      <c r="AV43" s="84"/>
      <c r="AW43" s="84"/>
      <c r="AX43" s="84"/>
      <c r="AY43" s="84"/>
      <c r="AZ43" s="84"/>
      <c r="BA43" s="84"/>
      <c r="BB43" s="84"/>
      <c r="BC43" s="84"/>
      <c r="BD43" s="84"/>
      <c r="BE43" s="84"/>
      <c r="BF43" s="84"/>
      <c r="BG43" s="84"/>
      <c r="BH43" s="84"/>
      <c r="BI43" s="84"/>
      <c r="BJ43" s="84"/>
      <c r="BK43" s="84"/>
      <c r="BL43" s="84"/>
      <c r="BM43" s="84"/>
      <c r="BN43" s="84"/>
      <c r="BO43" s="84"/>
      <c r="BP43" s="84"/>
      <c r="BQ43" s="84"/>
      <c r="BR43" s="84"/>
      <c r="BS43" s="84"/>
      <c r="BT43" s="84"/>
      <c r="BU43" s="84"/>
      <c r="BV43" s="84"/>
      <c r="BW43" s="84"/>
      <c r="BX43" s="84"/>
      <c r="BY43" s="84"/>
      <c r="BZ43" s="11"/>
      <c r="CA43" s="11"/>
      <c r="CB43" s="11"/>
      <c r="CC43" s="11"/>
      <c r="CD43" s="11"/>
      <c r="CE43" s="11"/>
      <c r="CF43" s="11"/>
      <c r="CG43" s="11"/>
      <c r="CH43" s="11"/>
      <c r="CI43" s="11"/>
      <c r="CJ43" s="11"/>
      <c r="CK43" s="11"/>
      <c r="CL43" s="11"/>
      <c r="CM43" s="11"/>
      <c r="CN43" s="11"/>
      <c r="CO43" s="11"/>
      <c r="CP43" s="11"/>
      <c r="CQ43" s="11"/>
    </row>
    <row r="44" spans="1:95" ht="15.75" customHeight="1" x14ac:dyDescent="0.3">
      <c r="A44" s="11"/>
      <c r="B44" s="504" t="s">
        <v>523</v>
      </c>
      <c r="C44" s="505">
        <v>46198</v>
      </c>
      <c r="D44" s="193">
        <v>46212</v>
      </c>
      <c r="E44" s="194" t="s">
        <v>524</v>
      </c>
      <c r="F44" s="194" t="s">
        <v>525</v>
      </c>
      <c r="G44" s="195">
        <v>29</v>
      </c>
      <c r="H44" s="194" t="s">
        <v>167</v>
      </c>
      <c r="I44" s="194" t="s">
        <v>526</v>
      </c>
      <c r="J44" s="194" t="s">
        <v>527</v>
      </c>
      <c r="K44" s="196" t="s">
        <v>44</v>
      </c>
      <c r="L44" s="197">
        <v>46212</v>
      </c>
      <c r="M44" s="196" t="s">
        <v>174</v>
      </c>
      <c r="N44" s="196" t="s">
        <v>174</v>
      </c>
      <c r="O44" s="196" t="s">
        <v>174</v>
      </c>
      <c r="P44" s="197">
        <v>46262</v>
      </c>
      <c r="Q44" s="53"/>
      <c r="R44" s="53"/>
      <c r="S44" s="53"/>
      <c r="T44" s="54"/>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11"/>
      <c r="CA44" s="11"/>
      <c r="CB44" s="11"/>
      <c r="CC44" s="11"/>
      <c r="CD44" s="11"/>
      <c r="CE44" s="11"/>
      <c r="CF44" s="11"/>
      <c r="CG44" s="11"/>
      <c r="CH44" s="11"/>
      <c r="CI44" s="11"/>
      <c r="CJ44" s="11"/>
      <c r="CK44" s="11"/>
      <c r="CL44" s="11"/>
      <c r="CM44" s="11"/>
      <c r="CN44" s="11"/>
      <c r="CO44" s="11"/>
      <c r="CP44" s="11"/>
      <c r="CQ44" s="11"/>
    </row>
    <row r="45" spans="1:95" ht="15.75" customHeight="1" x14ac:dyDescent="0.3">
      <c r="A45" s="11"/>
      <c r="B45" s="450"/>
      <c r="C45" s="450"/>
      <c r="D45" s="193"/>
      <c r="E45" s="194" t="s">
        <v>532</v>
      </c>
      <c r="F45" s="194" t="s">
        <v>533</v>
      </c>
      <c r="G45" s="195">
        <v>30</v>
      </c>
      <c r="H45" s="194" t="s">
        <v>167</v>
      </c>
      <c r="I45" s="194" t="s">
        <v>534</v>
      </c>
      <c r="J45" s="194" t="s">
        <v>527</v>
      </c>
      <c r="K45" s="196" t="s">
        <v>44</v>
      </c>
      <c r="L45" s="197">
        <v>46212</v>
      </c>
      <c r="M45" s="196" t="s">
        <v>174</v>
      </c>
      <c r="N45" s="196" t="s">
        <v>174</v>
      </c>
      <c r="O45" s="196" t="s">
        <v>174</v>
      </c>
      <c r="P45" s="197">
        <v>46262</v>
      </c>
      <c r="Q45" s="53"/>
      <c r="R45" s="53"/>
      <c r="S45" s="53"/>
      <c r="T45" s="54"/>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11"/>
      <c r="CA45" s="11"/>
      <c r="CB45" s="11"/>
      <c r="CC45" s="11"/>
      <c r="CD45" s="11"/>
      <c r="CE45" s="11"/>
      <c r="CF45" s="11"/>
      <c r="CG45" s="11"/>
      <c r="CH45" s="11"/>
      <c r="CI45" s="11"/>
      <c r="CJ45" s="11"/>
      <c r="CK45" s="11"/>
      <c r="CL45" s="11"/>
      <c r="CM45" s="11"/>
      <c r="CN45" s="11"/>
      <c r="CO45" s="11"/>
      <c r="CP45" s="11"/>
      <c r="CQ45" s="11"/>
    </row>
    <row r="46" spans="1:95" ht="15.75" customHeight="1" x14ac:dyDescent="0.3">
      <c r="A46" s="11"/>
      <c r="B46" s="450"/>
      <c r="C46" s="450"/>
      <c r="D46" s="193"/>
      <c r="E46" s="194" t="s">
        <v>537</v>
      </c>
      <c r="F46" s="194" t="s">
        <v>539</v>
      </c>
      <c r="G46" s="195">
        <v>31</v>
      </c>
      <c r="H46" s="194" t="s">
        <v>167</v>
      </c>
      <c r="I46" s="194" t="s">
        <v>540</v>
      </c>
      <c r="J46" s="194" t="s">
        <v>541</v>
      </c>
      <c r="K46" s="196" t="s">
        <v>44</v>
      </c>
      <c r="L46" s="197">
        <v>46212</v>
      </c>
      <c r="M46" s="196" t="s">
        <v>174</v>
      </c>
      <c r="N46" s="205">
        <v>0</v>
      </c>
      <c r="O46" s="205">
        <v>1</v>
      </c>
      <c r="P46" s="197">
        <v>46326</v>
      </c>
      <c r="Q46" s="53"/>
      <c r="R46" s="53"/>
      <c r="S46" s="53"/>
      <c r="T46" s="54"/>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11"/>
      <c r="CA46" s="11"/>
      <c r="CB46" s="11"/>
      <c r="CC46" s="11"/>
      <c r="CD46" s="11"/>
      <c r="CE46" s="11"/>
      <c r="CF46" s="11"/>
      <c r="CG46" s="11"/>
      <c r="CH46" s="11"/>
      <c r="CI46" s="11"/>
      <c r="CJ46" s="11"/>
      <c r="CK46" s="11"/>
      <c r="CL46" s="11"/>
      <c r="CM46" s="11"/>
      <c r="CN46" s="11"/>
      <c r="CO46" s="11"/>
      <c r="CP46" s="11"/>
      <c r="CQ46" s="11"/>
    </row>
    <row r="47" spans="1:95" ht="15.75" customHeight="1" x14ac:dyDescent="0.3">
      <c r="A47" s="11"/>
      <c r="B47" s="450"/>
      <c r="C47" s="450"/>
      <c r="D47" s="193"/>
      <c r="E47" s="194" t="s">
        <v>542</v>
      </c>
      <c r="F47" s="194" t="s">
        <v>544</v>
      </c>
      <c r="G47" s="195">
        <v>32</v>
      </c>
      <c r="H47" s="194" t="s">
        <v>167</v>
      </c>
      <c r="I47" s="194" t="s">
        <v>546</v>
      </c>
      <c r="J47" s="194" t="s">
        <v>527</v>
      </c>
      <c r="K47" s="196" t="s">
        <v>44</v>
      </c>
      <c r="L47" s="197">
        <v>46212</v>
      </c>
      <c r="M47" s="196" t="s">
        <v>174</v>
      </c>
      <c r="N47" s="196" t="s">
        <v>174</v>
      </c>
      <c r="O47" s="196" t="s">
        <v>174</v>
      </c>
      <c r="P47" s="197">
        <v>46262</v>
      </c>
      <c r="Q47" s="53"/>
      <c r="R47" s="53"/>
      <c r="S47" s="53"/>
      <c r="T47" s="54"/>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11"/>
      <c r="CA47" s="11"/>
      <c r="CB47" s="11"/>
      <c r="CC47" s="11"/>
      <c r="CD47" s="11"/>
      <c r="CE47" s="11"/>
      <c r="CF47" s="11"/>
      <c r="CG47" s="11"/>
      <c r="CH47" s="11"/>
      <c r="CI47" s="11"/>
      <c r="CJ47" s="11"/>
      <c r="CK47" s="11"/>
      <c r="CL47" s="11"/>
      <c r="CM47" s="11"/>
      <c r="CN47" s="11"/>
      <c r="CO47" s="11"/>
      <c r="CP47" s="11"/>
      <c r="CQ47" s="11"/>
    </row>
    <row r="48" spans="1:95" ht="15.75" customHeight="1" x14ac:dyDescent="0.3">
      <c r="A48" s="11"/>
      <c r="B48" s="450"/>
      <c r="C48" s="450"/>
      <c r="D48" s="193"/>
      <c r="E48" s="194" t="s">
        <v>550</v>
      </c>
      <c r="F48" s="194" t="s">
        <v>551</v>
      </c>
      <c r="G48" s="195">
        <v>33</v>
      </c>
      <c r="H48" s="194" t="s">
        <v>167</v>
      </c>
      <c r="I48" s="194" t="s">
        <v>552</v>
      </c>
      <c r="J48" s="194" t="s">
        <v>553</v>
      </c>
      <c r="K48" s="196" t="s">
        <v>44</v>
      </c>
      <c r="L48" s="197" t="s">
        <v>554</v>
      </c>
      <c r="M48" s="194" t="s">
        <v>555</v>
      </c>
      <c r="N48" s="205">
        <v>0</v>
      </c>
      <c r="O48" s="205">
        <v>1</v>
      </c>
      <c r="P48" s="197">
        <v>46264</v>
      </c>
      <c r="Q48" s="53"/>
      <c r="R48" s="53"/>
      <c r="S48" s="53"/>
      <c r="T48" s="54"/>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3"/>
      <c r="AV48" s="53"/>
      <c r="AW48" s="53"/>
      <c r="AX48" s="53"/>
      <c r="AY48" s="53"/>
      <c r="AZ48" s="53"/>
      <c r="BA48" s="53"/>
      <c r="BB48" s="53"/>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11"/>
      <c r="CA48" s="11"/>
      <c r="CB48" s="11"/>
      <c r="CC48" s="11"/>
      <c r="CD48" s="11"/>
      <c r="CE48" s="11"/>
      <c r="CF48" s="11"/>
      <c r="CG48" s="11"/>
      <c r="CH48" s="11"/>
      <c r="CI48" s="11"/>
      <c r="CJ48" s="11"/>
      <c r="CK48" s="11"/>
      <c r="CL48" s="11"/>
      <c r="CM48" s="11"/>
      <c r="CN48" s="11"/>
      <c r="CO48" s="11"/>
      <c r="CP48" s="11"/>
      <c r="CQ48" s="11"/>
    </row>
    <row r="49" spans="1:95" ht="15.75" customHeight="1" x14ac:dyDescent="0.3">
      <c r="A49" s="11"/>
      <c r="B49" s="450"/>
      <c r="C49" s="450"/>
      <c r="D49" s="193"/>
      <c r="E49" s="194" t="s">
        <v>563</v>
      </c>
      <c r="F49" s="194" t="s">
        <v>564</v>
      </c>
      <c r="G49" s="195">
        <v>34</v>
      </c>
      <c r="H49" s="194" t="s">
        <v>167</v>
      </c>
      <c r="I49" s="194" t="s">
        <v>565</v>
      </c>
      <c r="J49" s="194" t="s">
        <v>566</v>
      </c>
      <c r="K49" s="196" t="s">
        <v>53</v>
      </c>
      <c r="L49" s="197">
        <v>46212</v>
      </c>
      <c r="M49" s="196" t="s">
        <v>174</v>
      </c>
      <c r="N49" s="196" t="s">
        <v>174</v>
      </c>
      <c r="O49" s="196" t="s">
        <v>174</v>
      </c>
      <c r="P49" s="197">
        <v>46262</v>
      </c>
      <c r="Q49" s="53"/>
      <c r="R49" s="53"/>
      <c r="S49" s="53"/>
      <c r="T49" s="54"/>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11"/>
      <c r="CA49" s="11"/>
      <c r="CB49" s="11"/>
      <c r="CC49" s="11"/>
      <c r="CD49" s="11"/>
      <c r="CE49" s="11"/>
      <c r="CF49" s="11"/>
      <c r="CG49" s="11"/>
      <c r="CH49" s="11"/>
      <c r="CI49" s="11"/>
      <c r="CJ49" s="11"/>
      <c r="CK49" s="11"/>
      <c r="CL49" s="11"/>
      <c r="CM49" s="11"/>
      <c r="CN49" s="11"/>
      <c r="CO49" s="11"/>
      <c r="CP49" s="11"/>
      <c r="CQ49" s="11"/>
    </row>
    <row r="50" spans="1:95" ht="15.75" customHeight="1" x14ac:dyDescent="0.3">
      <c r="A50" s="11"/>
      <c r="B50" s="486"/>
      <c r="C50" s="486"/>
      <c r="D50" s="224"/>
      <c r="E50" s="225" t="s">
        <v>574</v>
      </c>
      <c r="F50" s="225" t="s">
        <v>575</v>
      </c>
      <c r="G50" s="195">
        <v>35</v>
      </c>
      <c r="H50" s="225" t="s">
        <v>167</v>
      </c>
      <c r="I50" s="225" t="s">
        <v>576</v>
      </c>
      <c r="J50" s="225" t="s">
        <v>527</v>
      </c>
      <c r="K50" s="226" t="s">
        <v>44</v>
      </c>
      <c r="L50" s="227">
        <v>46212</v>
      </c>
      <c r="M50" s="226" t="s">
        <v>174</v>
      </c>
      <c r="N50" s="226" t="s">
        <v>174</v>
      </c>
      <c r="O50" s="226" t="s">
        <v>174</v>
      </c>
      <c r="P50" s="227">
        <v>46262</v>
      </c>
      <c r="Q50" s="84"/>
      <c r="R50" s="84"/>
      <c r="S50" s="84"/>
      <c r="T50" s="85"/>
      <c r="U50" s="84"/>
      <c r="V50" s="84"/>
      <c r="W50" s="84"/>
      <c r="X50" s="84"/>
      <c r="Y50" s="84"/>
      <c r="Z50" s="84"/>
      <c r="AA50" s="84"/>
      <c r="AB50" s="84"/>
      <c r="AC50" s="84"/>
      <c r="AD50" s="84"/>
      <c r="AE50" s="84"/>
      <c r="AF50" s="84"/>
      <c r="AG50" s="84"/>
      <c r="AH50" s="84"/>
      <c r="AI50" s="84"/>
      <c r="AJ50" s="84"/>
      <c r="AK50" s="84"/>
      <c r="AL50" s="84"/>
      <c r="AM50" s="84"/>
      <c r="AN50" s="84"/>
      <c r="AO50" s="84"/>
      <c r="AP50" s="84"/>
      <c r="AQ50" s="84"/>
      <c r="AR50" s="84"/>
      <c r="AS50" s="84"/>
      <c r="AT50" s="84"/>
      <c r="AU50" s="84"/>
      <c r="AV50" s="84"/>
      <c r="AW50" s="84"/>
      <c r="AX50" s="84"/>
      <c r="AY50" s="84"/>
      <c r="AZ50" s="84"/>
      <c r="BA50" s="84"/>
      <c r="BB50" s="84"/>
      <c r="BC50" s="84"/>
      <c r="BD50" s="84"/>
      <c r="BE50" s="84"/>
      <c r="BF50" s="84"/>
      <c r="BG50" s="84"/>
      <c r="BH50" s="84"/>
      <c r="BI50" s="84"/>
      <c r="BJ50" s="84"/>
      <c r="BK50" s="84"/>
      <c r="BL50" s="84"/>
      <c r="BM50" s="84"/>
      <c r="BN50" s="84"/>
      <c r="BO50" s="84"/>
      <c r="BP50" s="84"/>
      <c r="BQ50" s="84"/>
      <c r="BR50" s="84"/>
      <c r="BS50" s="84"/>
      <c r="BT50" s="84"/>
      <c r="BU50" s="84"/>
      <c r="BV50" s="84"/>
      <c r="BW50" s="84"/>
      <c r="BX50" s="84"/>
      <c r="BY50" s="84"/>
      <c r="BZ50" s="11"/>
      <c r="CA50" s="11"/>
      <c r="CB50" s="11"/>
      <c r="CC50" s="11"/>
      <c r="CD50" s="11"/>
      <c r="CE50" s="11"/>
      <c r="CF50" s="11"/>
      <c r="CG50" s="11"/>
      <c r="CH50" s="11"/>
      <c r="CI50" s="11"/>
      <c r="CJ50" s="11"/>
      <c r="CK50" s="11"/>
      <c r="CL50" s="11"/>
      <c r="CM50" s="11"/>
      <c r="CN50" s="11"/>
      <c r="CO50" s="11"/>
      <c r="CP50" s="11"/>
      <c r="CQ50" s="11"/>
    </row>
    <row r="51" spans="1:95" ht="103.5" customHeight="1" x14ac:dyDescent="0.3">
      <c r="A51" s="11"/>
      <c r="B51" s="506" t="s">
        <v>583</v>
      </c>
      <c r="C51" s="495">
        <v>46161</v>
      </c>
      <c r="D51" s="495">
        <v>46192</v>
      </c>
      <c r="E51" s="496" t="s">
        <v>584</v>
      </c>
      <c r="F51" s="497" t="s">
        <v>585</v>
      </c>
      <c r="G51" s="496">
        <v>36</v>
      </c>
      <c r="H51" s="497" t="s">
        <v>167</v>
      </c>
      <c r="I51" s="497" t="s">
        <v>586</v>
      </c>
      <c r="J51" s="230" t="s">
        <v>587</v>
      </c>
      <c r="K51" s="497" t="s">
        <v>30</v>
      </c>
      <c r="L51" s="495">
        <v>46192</v>
      </c>
      <c r="M51" s="497" t="s">
        <v>588</v>
      </c>
      <c r="N51" s="496" t="s">
        <v>174</v>
      </c>
      <c r="O51" s="494">
        <v>0.8</v>
      </c>
      <c r="P51" s="495">
        <v>46281</v>
      </c>
      <c r="Q51" s="53"/>
      <c r="R51" s="53"/>
      <c r="S51" s="53"/>
      <c r="T51" s="54"/>
      <c r="U51" s="53"/>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c r="AU51" s="53"/>
      <c r="AV51" s="53"/>
      <c r="AW51" s="53"/>
      <c r="AX51" s="53"/>
      <c r="AY51" s="53"/>
      <c r="AZ51" s="53"/>
      <c r="BA51" s="53"/>
      <c r="BB51" s="53"/>
      <c r="BC51" s="53"/>
      <c r="BD51" s="53"/>
      <c r="BE51" s="53"/>
      <c r="BF51" s="53"/>
      <c r="BG51" s="53"/>
      <c r="BH51" s="53"/>
      <c r="BI51" s="53"/>
      <c r="BJ51" s="53"/>
      <c r="BK51" s="53"/>
      <c r="BL51" s="53"/>
      <c r="BM51" s="53"/>
      <c r="BN51" s="53"/>
      <c r="BO51" s="53"/>
      <c r="BP51" s="53"/>
      <c r="BQ51" s="53"/>
      <c r="BR51" s="53"/>
      <c r="BS51" s="53"/>
      <c r="BT51" s="53"/>
      <c r="BU51" s="53"/>
      <c r="BV51" s="53"/>
      <c r="BW51" s="53"/>
      <c r="BX51" s="53"/>
      <c r="BY51" s="53"/>
      <c r="BZ51" s="11"/>
      <c r="CA51" s="11"/>
      <c r="CB51" s="11"/>
      <c r="CC51" s="11"/>
      <c r="CD51" s="11"/>
      <c r="CE51" s="11"/>
      <c r="CF51" s="11"/>
      <c r="CG51" s="11"/>
      <c r="CH51" s="11"/>
      <c r="CI51" s="11"/>
      <c r="CJ51" s="11"/>
      <c r="CK51" s="11"/>
      <c r="CL51" s="11"/>
      <c r="CM51" s="11"/>
      <c r="CN51" s="11"/>
      <c r="CO51" s="11"/>
      <c r="CP51" s="11"/>
      <c r="CQ51" s="11"/>
    </row>
    <row r="52" spans="1:95" ht="15.75" customHeight="1" x14ac:dyDescent="0.3">
      <c r="A52" s="11"/>
      <c r="B52" s="450"/>
      <c r="C52" s="450"/>
      <c r="D52" s="450"/>
      <c r="E52" s="450"/>
      <c r="F52" s="450"/>
      <c r="G52" s="450"/>
      <c r="H52" s="450"/>
      <c r="I52" s="450"/>
      <c r="J52" s="230" t="s">
        <v>594</v>
      </c>
      <c r="K52" s="450"/>
      <c r="L52" s="450"/>
      <c r="M52" s="450"/>
      <c r="N52" s="450"/>
      <c r="O52" s="450"/>
      <c r="P52" s="450"/>
      <c r="Q52" s="53"/>
      <c r="R52" s="53"/>
      <c r="S52" s="53"/>
      <c r="T52" s="54"/>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3"/>
      <c r="BB52" s="53"/>
      <c r="BC52" s="53"/>
      <c r="BD52" s="53"/>
      <c r="BE52" s="53"/>
      <c r="BF52" s="53"/>
      <c r="BG52" s="53"/>
      <c r="BH52" s="53"/>
      <c r="BI52" s="53"/>
      <c r="BJ52" s="53"/>
      <c r="BK52" s="53"/>
      <c r="BL52" s="53"/>
      <c r="BM52" s="53"/>
      <c r="BN52" s="53"/>
      <c r="BO52" s="53"/>
      <c r="BP52" s="53"/>
      <c r="BQ52" s="53"/>
      <c r="BR52" s="53"/>
      <c r="BS52" s="53"/>
      <c r="BT52" s="53"/>
      <c r="BU52" s="53"/>
      <c r="BV52" s="53"/>
      <c r="BW52" s="53"/>
      <c r="BX52" s="53"/>
      <c r="BY52" s="53"/>
      <c r="BZ52" s="11"/>
      <c r="CA52" s="11"/>
      <c r="CB52" s="11"/>
      <c r="CC52" s="11"/>
      <c r="CD52" s="11"/>
      <c r="CE52" s="11"/>
      <c r="CF52" s="11"/>
      <c r="CG52" s="11"/>
      <c r="CH52" s="11"/>
      <c r="CI52" s="11"/>
      <c r="CJ52" s="11"/>
      <c r="CK52" s="11"/>
      <c r="CL52" s="11"/>
      <c r="CM52" s="11"/>
      <c r="CN52" s="11"/>
      <c r="CO52" s="11"/>
      <c r="CP52" s="11"/>
      <c r="CQ52" s="11"/>
    </row>
    <row r="53" spans="1:95" ht="15.75" customHeight="1" x14ac:dyDescent="0.3">
      <c r="A53" s="11"/>
      <c r="B53" s="450"/>
      <c r="C53" s="450"/>
      <c r="D53" s="450"/>
      <c r="E53" s="450"/>
      <c r="F53" s="450"/>
      <c r="G53" s="450"/>
      <c r="H53" s="450"/>
      <c r="I53" s="450"/>
      <c r="J53" s="230" t="s">
        <v>601</v>
      </c>
      <c r="K53" s="450"/>
      <c r="L53" s="450"/>
      <c r="M53" s="450"/>
      <c r="N53" s="450"/>
      <c r="O53" s="450"/>
      <c r="P53" s="450"/>
      <c r="Q53" s="53"/>
      <c r="R53" s="53"/>
      <c r="S53" s="53"/>
      <c r="T53" s="54"/>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3"/>
      <c r="AY53" s="53"/>
      <c r="AZ53" s="53"/>
      <c r="BA53" s="53"/>
      <c r="BB53" s="53"/>
      <c r="BC53" s="53"/>
      <c r="BD53" s="53"/>
      <c r="BE53" s="53"/>
      <c r="BF53" s="53"/>
      <c r="BG53" s="53"/>
      <c r="BH53" s="53"/>
      <c r="BI53" s="53"/>
      <c r="BJ53" s="53"/>
      <c r="BK53" s="53"/>
      <c r="BL53" s="53"/>
      <c r="BM53" s="53"/>
      <c r="BN53" s="53"/>
      <c r="BO53" s="53"/>
      <c r="BP53" s="53"/>
      <c r="BQ53" s="53"/>
      <c r="BR53" s="53"/>
      <c r="BS53" s="53"/>
      <c r="BT53" s="53"/>
      <c r="BU53" s="53"/>
      <c r="BV53" s="53"/>
      <c r="BW53" s="53"/>
      <c r="BX53" s="53"/>
      <c r="BY53" s="53"/>
      <c r="BZ53" s="11"/>
      <c r="CA53" s="11"/>
      <c r="CB53" s="11"/>
      <c r="CC53" s="11"/>
      <c r="CD53" s="11"/>
      <c r="CE53" s="11"/>
      <c r="CF53" s="11"/>
      <c r="CG53" s="11"/>
      <c r="CH53" s="11"/>
      <c r="CI53" s="11"/>
      <c r="CJ53" s="11"/>
      <c r="CK53" s="11"/>
      <c r="CL53" s="11"/>
      <c r="CM53" s="11"/>
      <c r="CN53" s="11"/>
      <c r="CO53" s="11"/>
      <c r="CP53" s="11"/>
      <c r="CQ53" s="11"/>
    </row>
    <row r="54" spans="1:95" ht="34.5" customHeight="1" x14ac:dyDescent="0.3">
      <c r="A54" s="11"/>
      <c r="B54" s="450"/>
      <c r="C54" s="450"/>
      <c r="D54" s="450"/>
      <c r="E54" s="450"/>
      <c r="F54" s="450"/>
      <c r="G54" s="450"/>
      <c r="H54" s="450"/>
      <c r="I54" s="450"/>
      <c r="J54" s="230" t="s">
        <v>605</v>
      </c>
      <c r="K54" s="450"/>
      <c r="L54" s="450"/>
      <c r="M54" s="450"/>
      <c r="N54" s="450"/>
      <c r="O54" s="450"/>
      <c r="P54" s="450"/>
      <c r="Q54" s="53"/>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3"/>
      <c r="BR54" s="53"/>
      <c r="BS54" s="53"/>
      <c r="BT54" s="53"/>
      <c r="BU54" s="53"/>
      <c r="BV54" s="53"/>
      <c r="BW54" s="53"/>
      <c r="BX54" s="53"/>
      <c r="BY54" s="53"/>
      <c r="BZ54" s="11"/>
      <c r="CA54" s="11"/>
      <c r="CB54" s="11"/>
      <c r="CC54" s="11"/>
      <c r="CD54" s="11"/>
      <c r="CE54" s="11"/>
      <c r="CF54" s="11"/>
    </row>
    <row r="55" spans="1:95" ht="22.5" customHeight="1" x14ac:dyDescent="0.3">
      <c r="A55" s="11"/>
      <c r="B55" s="450"/>
      <c r="C55" s="450"/>
      <c r="D55" s="450"/>
      <c r="E55" s="450"/>
      <c r="F55" s="450"/>
      <c r="G55" s="450"/>
      <c r="H55" s="450"/>
      <c r="I55" s="450"/>
      <c r="J55" s="230" t="s">
        <v>606</v>
      </c>
      <c r="K55" s="450"/>
      <c r="L55" s="450"/>
      <c r="M55" s="450"/>
      <c r="N55" s="450"/>
      <c r="O55" s="450"/>
      <c r="P55" s="450"/>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3"/>
      <c r="BL55" s="53"/>
      <c r="BM55" s="53"/>
      <c r="BN55" s="53"/>
      <c r="BO55" s="53"/>
      <c r="BP55" s="53"/>
      <c r="BQ55" s="53"/>
      <c r="BR55" s="53"/>
      <c r="BS55" s="53"/>
      <c r="BT55" s="53"/>
      <c r="BU55" s="53"/>
      <c r="BV55" s="53"/>
      <c r="BW55" s="53"/>
      <c r="BX55" s="53"/>
      <c r="BY55" s="53"/>
      <c r="BZ55" s="11"/>
      <c r="CA55" s="11"/>
      <c r="CB55" s="11"/>
      <c r="CC55" s="11"/>
      <c r="CD55" s="11"/>
      <c r="CE55" s="11"/>
      <c r="CF55" s="11"/>
    </row>
    <row r="56" spans="1:95" ht="22.5" customHeight="1" x14ac:dyDescent="0.3">
      <c r="A56" s="11"/>
      <c r="B56" s="450"/>
      <c r="C56" s="450"/>
      <c r="D56" s="450"/>
      <c r="E56" s="451"/>
      <c r="F56" s="451"/>
      <c r="G56" s="451"/>
      <c r="H56" s="451"/>
      <c r="I56" s="451"/>
      <c r="J56" s="230" t="s">
        <v>613</v>
      </c>
      <c r="K56" s="451"/>
      <c r="L56" s="451"/>
      <c r="M56" s="451"/>
      <c r="N56" s="451"/>
      <c r="O56" s="451"/>
      <c r="P56" s="451"/>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c r="AV56" s="53"/>
      <c r="AW56" s="53"/>
      <c r="AX56" s="53"/>
      <c r="AY56" s="53"/>
      <c r="AZ56" s="53"/>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11"/>
      <c r="CA56" s="11"/>
      <c r="CB56" s="11"/>
      <c r="CC56" s="11"/>
      <c r="CD56" s="11"/>
      <c r="CE56" s="11"/>
      <c r="CF56" s="11"/>
    </row>
    <row r="57" spans="1:95" ht="34.5" customHeight="1" x14ac:dyDescent="0.3">
      <c r="A57" s="11"/>
      <c r="B57" s="450"/>
      <c r="C57" s="450"/>
      <c r="D57" s="450"/>
      <c r="E57" s="497" t="s">
        <v>619</v>
      </c>
      <c r="F57" s="497" t="s">
        <v>620</v>
      </c>
      <c r="G57" s="496">
        <v>37</v>
      </c>
      <c r="H57" s="497" t="s">
        <v>167</v>
      </c>
      <c r="I57" s="497" t="s">
        <v>621</v>
      </c>
      <c r="J57" s="230" t="s">
        <v>587</v>
      </c>
      <c r="K57" s="497" t="s">
        <v>30</v>
      </c>
      <c r="L57" s="495">
        <v>46192</v>
      </c>
      <c r="M57" s="497" t="s">
        <v>622</v>
      </c>
      <c r="N57" s="496" t="s">
        <v>174</v>
      </c>
      <c r="O57" s="494">
        <v>0.8</v>
      </c>
      <c r="P57" s="495">
        <v>46281</v>
      </c>
      <c r="Q57" s="53"/>
      <c r="R57" s="53"/>
      <c r="S57" s="53"/>
      <c r="T57" s="53"/>
      <c r="U57" s="53"/>
      <c r="V57" s="53"/>
      <c r="W57" s="53"/>
      <c r="X57" s="53"/>
      <c r="Y57" s="53"/>
      <c r="Z57" s="53"/>
      <c r="AA57" s="53"/>
      <c r="AB57" s="53"/>
      <c r="AC57" s="53"/>
      <c r="AD57" s="53"/>
      <c r="AE57" s="53"/>
      <c r="AF57" s="53"/>
      <c r="AG57" s="53"/>
      <c r="AH57" s="53"/>
      <c r="AI57" s="53"/>
      <c r="AJ57" s="53"/>
      <c r="AK57" s="53"/>
      <c r="AL57" s="53"/>
      <c r="AM57" s="53"/>
      <c r="AN57" s="53"/>
      <c r="AO57" s="53"/>
      <c r="AP57" s="53"/>
      <c r="AQ57" s="53"/>
      <c r="AR57" s="53"/>
      <c r="AS57" s="53"/>
      <c r="AT57" s="53"/>
      <c r="AU57" s="53"/>
      <c r="AV57" s="53"/>
      <c r="AW57" s="53"/>
      <c r="AX57" s="53"/>
      <c r="AY57" s="53"/>
      <c r="AZ57" s="53"/>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11"/>
      <c r="CA57" s="11"/>
      <c r="CB57" s="11"/>
      <c r="CC57" s="11"/>
      <c r="CD57" s="11"/>
      <c r="CE57" s="11"/>
    </row>
    <row r="58" spans="1:95" ht="22.5" customHeight="1" x14ac:dyDescent="0.3">
      <c r="A58" s="11"/>
      <c r="B58" s="450"/>
      <c r="C58" s="450"/>
      <c r="D58" s="450"/>
      <c r="E58" s="450"/>
      <c r="F58" s="450"/>
      <c r="G58" s="450"/>
      <c r="H58" s="450"/>
      <c r="I58" s="450"/>
      <c r="J58" s="230" t="s">
        <v>594</v>
      </c>
      <c r="K58" s="450"/>
      <c r="L58" s="450"/>
      <c r="M58" s="450"/>
      <c r="N58" s="450"/>
      <c r="O58" s="450"/>
      <c r="P58" s="450"/>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53"/>
      <c r="AW58" s="53"/>
      <c r="AX58" s="53"/>
      <c r="AY58" s="53"/>
      <c r="AZ58" s="53"/>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11"/>
      <c r="CA58" s="11"/>
      <c r="CB58" s="11"/>
      <c r="CC58" s="11"/>
      <c r="CD58" s="11"/>
      <c r="CE58" s="11"/>
    </row>
    <row r="59" spans="1:95" ht="22.5" customHeight="1" x14ac:dyDescent="0.3">
      <c r="A59" s="11"/>
      <c r="B59" s="450"/>
      <c r="C59" s="450"/>
      <c r="D59" s="450"/>
      <c r="E59" s="450"/>
      <c r="F59" s="450"/>
      <c r="G59" s="450"/>
      <c r="H59" s="450"/>
      <c r="I59" s="450"/>
      <c r="J59" s="230" t="s">
        <v>601</v>
      </c>
      <c r="K59" s="450"/>
      <c r="L59" s="450"/>
      <c r="M59" s="450"/>
      <c r="N59" s="450"/>
      <c r="O59" s="450"/>
      <c r="P59" s="450"/>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c r="AP59" s="53"/>
      <c r="AQ59" s="53"/>
      <c r="AR59" s="53"/>
      <c r="AS59" s="53"/>
      <c r="AT59" s="53"/>
      <c r="AU59" s="53"/>
      <c r="AV59" s="53"/>
      <c r="AW59" s="53"/>
      <c r="AX59" s="53"/>
      <c r="AY59" s="53"/>
      <c r="AZ59" s="53"/>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11"/>
      <c r="CA59" s="11"/>
      <c r="CB59" s="11"/>
      <c r="CC59" s="11"/>
      <c r="CD59" s="11"/>
      <c r="CE59" s="11"/>
    </row>
    <row r="60" spans="1:95" ht="34.5" customHeight="1" x14ac:dyDescent="0.3">
      <c r="A60" s="11"/>
      <c r="B60" s="450"/>
      <c r="C60" s="450"/>
      <c r="D60" s="450"/>
      <c r="E60" s="450"/>
      <c r="F60" s="450"/>
      <c r="G60" s="450"/>
      <c r="H60" s="450"/>
      <c r="I60" s="450"/>
      <c r="J60" s="230" t="s">
        <v>605</v>
      </c>
      <c r="K60" s="450"/>
      <c r="L60" s="450"/>
      <c r="M60" s="450"/>
      <c r="N60" s="450"/>
      <c r="O60" s="450"/>
      <c r="P60" s="450"/>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11"/>
      <c r="CA60" s="11"/>
      <c r="CB60" s="11"/>
      <c r="CC60" s="11"/>
      <c r="CD60" s="11"/>
      <c r="CE60" s="11"/>
    </row>
    <row r="61" spans="1:95" ht="34.5" customHeight="1" x14ac:dyDescent="0.3">
      <c r="A61" s="11"/>
      <c r="B61" s="450"/>
      <c r="C61" s="450"/>
      <c r="D61" s="450"/>
      <c r="E61" s="450"/>
      <c r="F61" s="450"/>
      <c r="G61" s="450"/>
      <c r="H61" s="450"/>
      <c r="I61" s="450"/>
      <c r="J61" s="230" t="s">
        <v>606</v>
      </c>
      <c r="K61" s="450"/>
      <c r="L61" s="450"/>
      <c r="M61" s="450"/>
      <c r="N61" s="450"/>
      <c r="O61" s="450"/>
      <c r="P61" s="450"/>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c r="BT61" s="53"/>
      <c r="BU61" s="53"/>
      <c r="BV61" s="53"/>
      <c r="BW61" s="53"/>
      <c r="BX61" s="53"/>
      <c r="BY61" s="53"/>
      <c r="BZ61" s="11"/>
      <c r="CA61" s="11"/>
      <c r="CB61" s="11"/>
      <c r="CC61" s="11"/>
      <c r="CD61" s="11"/>
      <c r="CE61" s="11"/>
    </row>
    <row r="62" spans="1:95" ht="34.5" customHeight="1" x14ac:dyDescent="0.3">
      <c r="A62" s="11"/>
      <c r="B62" s="450"/>
      <c r="C62" s="450"/>
      <c r="D62" s="450"/>
      <c r="E62" s="451"/>
      <c r="F62" s="451"/>
      <c r="G62" s="451"/>
      <c r="H62" s="451"/>
      <c r="I62" s="451"/>
      <c r="J62" s="230" t="s">
        <v>613</v>
      </c>
      <c r="K62" s="451"/>
      <c r="L62" s="451"/>
      <c r="M62" s="451"/>
      <c r="N62" s="451"/>
      <c r="O62" s="451"/>
      <c r="P62" s="451"/>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53"/>
      <c r="BE62" s="53"/>
      <c r="BF62" s="53"/>
      <c r="BG62" s="53"/>
      <c r="BH62" s="53"/>
      <c r="BI62" s="53"/>
      <c r="BJ62" s="53"/>
      <c r="BK62" s="53"/>
      <c r="BL62" s="53"/>
      <c r="BM62" s="53"/>
      <c r="BN62" s="53"/>
      <c r="BO62" s="53"/>
      <c r="BP62" s="53"/>
      <c r="BQ62" s="53"/>
      <c r="BR62" s="53"/>
      <c r="BS62" s="53"/>
      <c r="BT62" s="53"/>
      <c r="BU62" s="53"/>
      <c r="BV62" s="53"/>
      <c r="BW62" s="53"/>
      <c r="BX62" s="53"/>
      <c r="BY62" s="53"/>
      <c r="BZ62" s="11"/>
      <c r="CA62" s="11"/>
      <c r="CB62" s="11"/>
      <c r="CC62" s="11"/>
      <c r="CD62" s="11"/>
      <c r="CE62" s="11"/>
    </row>
    <row r="63" spans="1:95" ht="22.5" customHeight="1" x14ac:dyDescent="0.3">
      <c r="A63" s="11"/>
      <c r="B63" s="450"/>
      <c r="C63" s="450"/>
      <c r="D63" s="450"/>
      <c r="E63" s="497" t="s">
        <v>650</v>
      </c>
      <c r="F63" s="497" t="s">
        <v>651</v>
      </c>
      <c r="G63" s="496">
        <v>38</v>
      </c>
      <c r="H63" s="497" t="s">
        <v>167</v>
      </c>
      <c r="I63" s="497" t="s">
        <v>652</v>
      </c>
      <c r="J63" s="497" t="s">
        <v>653</v>
      </c>
      <c r="K63" s="497" t="s">
        <v>30</v>
      </c>
      <c r="L63" s="495">
        <v>46192</v>
      </c>
      <c r="M63" s="497" t="s">
        <v>654</v>
      </c>
      <c r="N63" s="496" t="s">
        <v>174</v>
      </c>
      <c r="O63" s="494">
        <v>0.8</v>
      </c>
      <c r="P63" s="495">
        <v>46281</v>
      </c>
      <c r="Q63" s="498"/>
      <c r="R63" s="498"/>
      <c r="S63" s="501"/>
      <c r="T63" s="498"/>
      <c r="U63" s="498"/>
      <c r="V63" s="498"/>
      <c r="W63" s="498"/>
      <c r="X63" s="498"/>
      <c r="Y63" s="498"/>
      <c r="Z63" s="498"/>
      <c r="AA63" s="498"/>
      <c r="AB63" s="498"/>
      <c r="AC63" s="498"/>
      <c r="AD63" s="498"/>
      <c r="AE63" s="498"/>
      <c r="AF63" s="498"/>
      <c r="AG63" s="498"/>
      <c r="AH63" s="498"/>
      <c r="AI63" s="498"/>
      <c r="AJ63" s="498"/>
      <c r="AK63" s="498"/>
      <c r="AL63" s="498"/>
      <c r="AM63" s="498"/>
      <c r="AN63" s="498"/>
      <c r="AO63" s="498"/>
      <c r="AP63" s="498"/>
      <c r="AQ63" s="498"/>
      <c r="AR63" s="498"/>
      <c r="AS63" s="498"/>
      <c r="AT63" s="498"/>
      <c r="AU63" s="498"/>
      <c r="AV63" s="498"/>
      <c r="AW63" s="498"/>
      <c r="AX63" s="498"/>
      <c r="AY63" s="498"/>
      <c r="AZ63" s="498"/>
      <c r="BA63" s="498"/>
      <c r="BB63" s="498"/>
      <c r="BC63" s="498"/>
      <c r="BD63" s="498"/>
      <c r="BE63" s="498"/>
      <c r="BF63" s="498"/>
      <c r="BG63" s="498"/>
      <c r="BH63" s="498"/>
      <c r="BI63" s="498"/>
      <c r="BJ63" s="498"/>
      <c r="BK63" s="498"/>
      <c r="BL63" s="498"/>
      <c r="BM63" s="498"/>
      <c r="BN63" s="498"/>
      <c r="BO63" s="498"/>
      <c r="BP63" s="498"/>
      <c r="BQ63" s="498"/>
      <c r="BR63" s="498"/>
      <c r="BS63" s="498"/>
      <c r="BT63" s="498"/>
      <c r="BU63" s="498"/>
      <c r="BV63" s="498"/>
      <c r="BW63" s="498"/>
      <c r="BX63" s="498"/>
      <c r="BY63" s="498"/>
      <c r="BZ63" s="11"/>
      <c r="CA63" s="11"/>
      <c r="CB63" s="11"/>
      <c r="CC63" s="11"/>
      <c r="CD63" s="11"/>
      <c r="CE63" s="11"/>
    </row>
    <row r="64" spans="1:95" ht="22.5" customHeight="1" x14ac:dyDescent="0.3">
      <c r="A64" s="11"/>
      <c r="B64" s="450"/>
      <c r="C64" s="450"/>
      <c r="D64" s="450"/>
      <c r="E64" s="450"/>
      <c r="F64" s="450"/>
      <c r="G64" s="450"/>
      <c r="H64" s="450"/>
      <c r="I64" s="450"/>
      <c r="J64" s="450"/>
      <c r="K64" s="450"/>
      <c r="L64" s="450"/>
      <c r="M64" s="450"/>
      <c r="N64" s="450"/>
      <c r="O64" s="450"/>
      <c r="P64" s="450"/>
      <c r="Q64" s="450"/>
      <c r="R64" s="450"/>
      <c r="S64" s="450"/>
      <c r="T64" s="450"/>
      <c r="U64" s="450"/>
      <c r="V64" s="450"/>
      <c r="W64" s="450"/>
      <c r="X64" s="450"/>
      <c r="Y64" s="450"/>
      <c r="Z64" s="450"/>
      <c r="AA64" s="450"/>
      <c r="AB64" s="450"/>
      <c r="AC64" s="450"/>
      <c r="AD64" s="450"/>
      <c r="AE64" s="450"/>
      <c r="AF64" s="450"/>
      <c r="AG64" s="450"/>
      <c r="AH64" s="450"/>
      <c r="AI64" s="450"/>
      <c r="AJ64" s="450"/>
      <c r="AK64" s="450"/>
      <c r="AL64" s="450"/>
      <c r="AM64" s="450"/>
      <c r="AN64" s="450"/>
      <c r="AO64" s="450"/>
      <c r="AP64" s="450"/>
      <c r="AQ64" s="450"/>
      <c r="AR64" s="450"/>
      <c r="AS64" s="450"/>
      <c r="AT64" s="450"/>
      <c r="AU64" s="450"/>
      <c r="AV64" s="450"/>
      <c r="AW64" s="450"/>
      <c r="AX64" s="450"/>
      <c r="AY64" s="450"/>
      <c r="AZ64" s="450"/>
      <c r="BA64" s="450"/>
      <c r="BB64" s="450"/>
      <c r="BC64" s="450"/>
      <c r="BD64" s="450"/>
      <c r="BE64" s="450"/>
      <c r="BF64" s="450"/>
      <c r="BG64" s="450"/>
      <c r="BH64" s="450"/>
      <c r="BI64" s="450"/>
      <c r="BJ64" s="450"/>
      <c r="BK64" s="450"/>
      <c r="BL64" s="450"/>
      <c r="BM64" s="450"/>
      <c r="BN64" s="450"/>
      <c r="BO64" s="450"/>
      <c r="BP64" s="450"/>
      <c r="BQ64" s="450"/>
      <c r="BR64" s="450"/>
      <c r="BS64" s="450"/>
      <c r="BT64" s="450"/>
      <c r="BU64" s="450"/>
      <c r="BV64" s="450"/>
      <c r="BW64" s="450"/>
      <c r="BX64" s="450"/>
      <c r="BY64" s="450"/>
      <c r="BZ64" s="11"/>
      <c r="CA64" s="11"/>
      <c r="CB64" s="11"/>
      <c r="CC64" s="11"/>
      <c r="CD64" s="11"/>
      <c r="CE64" s="11"/>
    </row>
    <row r="65" spans="1:95" ht="34.5" customHeight="1" x14ac:dyDescent="0.3">
      <c r="A65" s="11"/>
      <c r="B65" s="450"/>
      <c r="C65" s="450"/>
      <c r="D65" s="450"/>
      <c r="E65" s="450"/>
      <c r="F65" s="450"/>
      <c r="G65" s="450"/>
      <c r="H65" s="450"/>
      <c r="I65" s="450"/>
      <c r="J65" s="450"/>
      <c r="K65" s="450"/>
      <c r="L65" s="450"/>
      <c r="M65" s="450"/>
      <c r="N65" s="450"/>
      <c r="O65" s="450"/>
      <c r="P65" s="450"/>
      <c r="Q65" s="450"/>
      <c r="R65" s="450"/>
      <c r="S65" s="450"/>
      <c r="T65" s="450"/>
      <c r="U65" s="450"/>
      <c r="V65" s="450"/>
      <c r="W65" s="450"/>
      <c r="X65" s="450"/>
      <c r="Y65" s="450"/>
      <c r="Z65" s="450"/>
      <c r="AA65" s="450"/>
      <c r="AB65" s="450"/>
      <c r="AC65" s="450"/>
      <c r="AD65" s="450"/>
      <c r="AE65" s="450"/>
      <c r="AF65" s="450"/>
      <c r="AG65" s="450"/>
      <c r="AH65" s="450"/>
      <c r="AI65" s="450"/>
      <c r="AJ65" s="450"/>
      <c r="AK65" s="450"/>
      <c r="AL65" s="450"/>
      <c r="AM65" s="450"/>
      <c r="AN65" s="450"/>
      <c r="AO65" s="450"/>
      <c r="AP65" s="450"/>
      <c r="AQ65" s="450"/>
      <c r="AR65" s="450"/>
      <c r="AS65" s="450"/>
      <c r="AT65" s="450"/>
      <c r="AU65" s="450"/>
      <c r="AV65" s="450"/>
      <c r="AW65" s="450"/>
      <c r="AX65" s="450"/>
      <c r="AY65" s="450"/>
      <c r="AZ65" s="450"/>
      <c r="BA65" s="450"/>
      <c r="BB65" s="450"/>
      <c r="BC65" s="450"/>
      <c r="BD65" s="450"/>
      <c r="BE65" s="450"/>
      <c r="BF65" s="450"/>
      <c r="BG65" s="450"/>
      <c r="BH65" s="450"/>
      <c r="BI65" s="450"/>
      <c r="BJ65" s="450"/>
      <c r="BK65" s="450"/>
      <c r="BL65" s="450"/>
      <c r="BM65" s="450"/>
      <c r="BN65" s="450"/>
      <c r="BO65" s="450"/>
      <c r="BP65" s="450"/>
      <c r="BQ65" s="450"/>
      <c r="BR65" s="450"/>
      <c r="BS65" s="450"/>
      <c r="BT65" s="450"/>
      <c r="BU65" s="450"/>
      <c r="BV65" s="450"/>
      <c r="BW65" s="450"/>
      <c r="BX65" s="450"/>
      <c r="BY65" s="450"/>
      <c r="BZ65" s="11"/>
      <c r="CA65" s="11"/>
      <c r="CB65" s="11"/>
      <c r="CC65" s="11"/>
      <c r="CD65" s="11"/>
      <c r="CE65" s="11"/>
    </row>
    <row r="66" spans="1:95" ht="34.5" customHeight="1" x14ac:dyDescent="0.3">
      <c r="A66" s="11"/>
      <c r="B66" s="450"/>
      <c r="C66" s="450"/>
      <c r="D66" s="450"/>
      <c r="E66" s="450"/>
      <c r="F66" s="450"/>
      <c r="G66" s="450"/>
      <c r="H66" s="450"/>
      <c r="I66" s="450"/>
      <c r="J66" s="450"/>
      <c r="K66" s="450"/>
      <c r="L66" s="450"/>
      <c r="M66" s="450"/>
      <c r="N66" s="450"/>
      <c r="O66" s="450"/>
      <c r="P66" s="450"/>
      <c r="Q66" s="450"/>
      <c r="R66" s="450"/>
      <c r="S66" s="450"/>
      <c r="T66" s="450"/>
      <c r="U66" s="450"/>
      <c r="V66" s="450"/>
      <c r="W66" s="450"/>
      <c r="X66" s="450"/>
      <c r="Y66" s="450"/>
      <c r="Z66" s="450"/>
      <c r="AA66" s="450"/>
      <c r="AB66" s="450"/>
      <c r="AC66" s="450"/>
      <c r="AD66" s="450"/>
      <c r="AE66" s="450"/>
      <c r="AF66" s="450"/>
      <c r="AG66" s="450"/>
      <c r="AH66" s="450"/>
      <c r="AI66" s="450"/>
      <c r="AJ66" s="450"/>
      <c r="AK66" s="450"/>
      <c r="AL66" s="450"/>
      <c r="AM66" s="450"/>
      <c r="AN66" s="450"/>
      <c r="AO66" s="450"/>
      <c r="AP66" s="450"/>
      <c r="AQ66" s="450"/>
      <c r="AR66" s="450"/>
      <c r="AS66" s="450"/>
      <c r="AT66" s="450"/>
      <c r="AU66" s="450"/>
      <c r="AV66" s="450"/>
      <c r="AW66" s="450"/>
      <c r="AX66" s="450"/>
      <c r="AY66" s="450"/>
      <c r="AZ66" s="450"/>
      <c r="BA66" s="450"/>
      <c r="BB66" s="450"/>
      <c r="BC66" s="450"/>
      <c r="BD66" s="450"/>
      <c r="BE66" s="450"/>
      <c r="BF66" s="450"/>
      <c r="BG66" s="450"/>
      <c r="BH66" s="450"/>
      <c r="BI66" s="450"/>
      <c r="BJ66" s="450"/>
      <c r="BK66" s="450"/>
      <c r="BL66" s="450"/>
      <c r="BM66" s="450"/>
      <c r="BN66" s="450"/>
      <c r="BO66" s="450"/>
      <c r="BP66" s="450"/>
      <c r="BQ66" s="450"/>
      <c r="BR66" s="450"/>
      <c r="BS66" s="450"/>
      <c r="BT66" s="450"/>
      <c r="BU66" s="450"/>
      <c r="BV66" s="450"/>
      <c r="BW66" s="450"/>
      <c r="BX66" s="450"/>
      <c r="BY66" s="450"/>
      <c r="BZ66" s="11"/>
      <c r="CA66" s="11"/>
      <c r="CB66" s="11"/>
      <c r="CC66" s="11"/>
      <c r="CD66" s="11"/>
      <c r="CE66" s="11"/>
    </row>
    <row r="67" spans="1:95" ht="12" customHeight="1" x14ac:dyDescent="0.3">
      <c r="A67" s="11"/>
      <c r="B67" s="450"/>
      <c r="C67" s="450"/>
      <c r="D67" s="450"/>
      <c r="E67" s="450"/>
      <c r="F67" s="450"/>
      <c r="G67" s="450"/>
      <c r="H67" s="450"/>
      <c r="I67" s="450"/>
      <c r="J67" s="450"/>
      <c r="K67" s="450"/>
      <c r="L67" s="450"/>
      <c r="M67" s="450"/>
      <c r="N67" s="450"/>
      <c r="O67" s="450"/>
      <c r="P67" s="450"/>
      <c r="Q67" s="450"/>
      <c r="R67" s="450"/>
      <c r="S67" s="450"/>
      <c r="T67" s="450"/>
      <c r="U67" s="450"/>
      <c r="V67" s="450"/>
      <c r="W67" s="450"/>
      <c r="X67" s="450"/>
      <c r="Y67" s="450"/>
      <c r="Z67" s="450"/>
      <c r="AA67" s="450"/>
      <c r="AB67" s="450"/>
      <c r="AC67" s="450"/>
      <c r="AD67" s="450"/>
      <c r="AE67" s="450"/>
      <c r="AF67" s="450"/>
      <c r="AG67" s="450"/>
      <c r="AH67" s="450"/>
      <c r="AI67" s="450"/>
      <c r="AJ67" s="450"/>
      <c r="AK67" s="450"/>
      <c r="AL67" s="450"/>
      <c r="AM67" s="450"/>
      <c r="AN67" s="450"/>
      <c r="AO67" s="450"/>
      <c r="AP67" s="450"/>
      <c r="AQ67" s="450"/>
      <c r="AR67" s="450"/>
      <c r="AS67" s="450"/>
      <c r="AT67" s="450"/>
      <c r="AU67" s="450"/>
      <c r="AV67" s="450"/>
      <c r="AW67" s="450"/>
      <c r="AX67" s="450"/>
      <c r="AY67" s="450"/>
      <c r="AZ67" s="450"/>
      <c r="BA67" s="450"/>
      <c r="BB67" s="450"/>
      <c r="BC67" s="450"/>
      <c r="BD67" s="450"/>
      <c r="BE67" s="450"/>
      <c r="BF67" s="450"/>
      <c r="BG67" s="450"/>
      <c r="BH67" s="450"/>
      <c r="BI67" s="450"/>
      <c r="BJ67" s="450"/>
      <c r="BK67" s="450"/>
      <c r="BL67" s="450"/>
      <c r="BM67" s="450"/>
      <c r="BN67" s="450"/>
      <c r="BO67" s="450"/>
      <c r="BP67" s="450"/>
      <c r="BQ67" s="450"/>
      <c r="BR67" s="450"/>
      <c r="BS67" s="450"/>
      <c r="BT67" s="450"/>
      <c r="BU67" s="450"/>
      <c r="BV67" s="450"/>
      <c r="BW67" s="450"/>
      <c r="BX67" s="450"/>
      <c r="BY67" s="450"/>
      <c r="BZ67" s="11"/>
      <c r="CA67" s="11"/>
      <c r="CB67" s="11"/>
      <c r="CC67" s="11"/>
      <c r="CD67" s="11"/>
      <c r="CE67" s="11"/>
    </row>
    <row r="68" spans="1:95" ht="15.75" customHeight="1" x14ac:dyDescent="0.3">
      <c r="A68" s="11"/>
      <c r="B68" s="450"/>
      <c r="C68" s="450"/>
      <c r="D68" s="450"/>
      <c r="E68" s="451"/>
      <c r="F68" s="451"/>
      <c r="G68" s="451"/>
      <c r="H68" s="451"/>
      <c r="I68" s="451"/>
      <c r="J68" s="451"/>
      <c r="K68" s="451"/>
      <c r="L68" s="451"/>
      <c r="M68" s="451"/>
      <c r="N68" s="451"/>
      <c r="O68" s="451"/>
      <c r="P68" s="451"/>
      <c r="Q68" s="451"/>
      <c r="R68" s="451"/>
      <c r="S68" s="451"/>
      <c r="T68" s="451"/>
      <c r="U68" s="451"/>
      <c r="V68" s="451"/>
      <c r="W68" s="451"/>
      <c r="X68" s="451"/>
      <c r="Y68" s="451"/>
      <c r="Z68" s="451"/>
      <c r="AA68" s="451"/>
      <c r="AB68" s="451"/>
      <c r="AC68" s="451"/>
      <c r="AD68" s="451"/>
      <c r="AE68" s="451"/>
      <c r="AF68" s="451"/>
      <c r="AG68" s="451"/>
      <c r="AH68" s="451"/>
      <c r="AI68" s="451"/>
      <c r="AJ68" s="451"/>
      <c r="AK68" s="451"/>
      <c r="AL68" s="451"/>
      <c r="AM68" s="451"/>
      <c r="AN68" s="451"/>
      <c r="AO68" s="451"/>
      <c r="AP68" s="451"/>
      <c r="AQ68" s="451"/>
      <c r="AR68" s="451"/>
      <c r="AS68" s="451"/>
      <c r="AT68" s="451"/>
      <c r="AU68" s="451"/>
      <c r="AV68" s="451"/>
      <c r="AW68" s="451"/>
      <c r="AX68" s="451"/>
      <c r="AY68" s="451"/>
      <c r="AZ68" s="451"/>
      <c r="BA68" s="451"/>
      <c r="BB68" s="451"/>
      <c r="BC68" s="451"/>
      <c r="BD68" s="451"/>
      <c r="BE68" s="451"/>
      <c r="BF68" s="451"/>
      <c r="BG68" s="451"/>
      <c r="BH68" s="451"/>
      <c r="BI68" s="451"/>
      <c r="BJ68" s="451"/>
      <c r="BK68" s="451"/>
      <c r="BL68" s="451"/>
      <c r="BM68" s="451"/>
      <c r="BN68" s="451"/>
      <c r="BO68" s="451"/>
      <c r="BP68" s="451"/>
      <c r="BQ68" s="451"/>
      <c r="BR68" s="451"/>
      <c r="BS68" s="451"/>
      <c r="BT68" s="451"/>
      <c r="BU68" s="451"/>
      <c r="BV68" s="451"/>
      <c r="BW68" s="451"/>
      <c r="BX68" s="451"/>
      <c r="BY68" s="451"/>
      <c r="BZ68" s="11"/>
      <c r="CA68" s="11"/>
      <c r="CB68" s="11"/>
      <c r="CC68" s="11"/>
      <c r="CD68" s="11"/>
      <c r="CE68" s="11"/>
    </row>
    <row r="69" spans="1:95" ht="0.75" customHeight="1" x14ac:dyDescent="0.3">
      <c r="A69" s="11"/>
      <c r="B69" s="486"/>
      <c r="C69" s="486"/>
      <c r="D69" s="486"/>
      <c r="E69" s="254"/>
      <c r="F69" s="254"/>
      <c r="G69" s="254"/>
      <c r="H69" s="255" t="s">
        <v>167</v>
      </c>
      <c r="I69" s="254"/>
      <c r="J69" s="254"/>
      <c r="K69" s="254"/>
      <c r="L69" s="254"/>
      <c r="M69" s="254"/>
      <c r="N69" s="254"/>
      <c r="O69" s="254"/>
      <c r="P69" s="254"/>
      <c r="Q69" s="254"/>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54"/>
      <c r="AZ69" s="254"/>
      <c r="BA69" s="254"/>
      <c r="BB69" s="254"/>
      <c r="BC69" s="254"/>
      <c r="BD69" s="254"/>
      <c r="BE69" s="254"/>
      <c r="BF69" s="254"/>
      <c r="BG69" s="254"/>
      <c r="BH69" s="254"/>
      <c r="BI69" s="254"/>
      <c r="BJ69" s="254"/>
      <c r="BK69" s="254"/>
      <c r="BL69" s="254"/>
      <c r="BM69" s="254"/>
      <c r="BN69" s="254"/>
      <c r="BO69" s="254"/>
      <c r="BP69" s="254"/>
      <c r="BQ69" s="254"/>
      <c r="BR69" s="254"/>
      <c r="BS69" s="254"/>
      <c r="BT69" s="254"/>
      <c r="BU69" s="254"/>
      <c r="BV69" s="254"/>
      <c r="BW69" s="254"/>
      <c r="BX69" s="254"/>
      <c r="BY69" s="254"/>
      <c r="BZ69" s="11"/>
      <c r="CA69" s="11"/>
      <c r="CB69" s="11"/>
      <c r="CC69" s="11"/>
      <c r="CD69" s="11"/>
      <c r="CE69" s="11"/>
    </row>
    <row r="70" spans="1:95" ht="60" customHeight="1" x14ac:dyDescent="0.2">
      <c r="A70" s="10"/>
      <c r="B70" s="502" t="s">
        <v>678</v>
      </c>
      <c r="C70" s="503">
        <v>46212</v>
      </c>
      <c r="D70" s="503">
        <v>46219</v>
      </c>
      <c r="E70" s="257" t="s">
        <v>679</v>
      </c>
      <c r="F70" s="257" t="s">
        <v>680</v>
      </c>
      <c r="G70" s="258">
        <v>39</v>
      </c>
      <c r="H70" s="259" t="s">
        <v>167</v>
      </c>
      <c r="I70" s="257" t="s">
        <v>681</v>
      </c>
      <c r="J70" s="257" t="s">
        <v>682</v>
      </c>
      <c r="K70" s="259" t="s">
        <v>73</v>
      </c>
      <c r="L70" s="260">
        <v>46265</v>
      </c>
      <c r="M70" s="258" t="s">
        <v>174</v>
      </c>
      <c r="N70" s="258" t="s">
        <v>174</v>
      </c>
      <c r="O70" s="258" t="s">
        <v>174</v>
      </c>
      <c r="P70" s="260">
        <v>46266</v>
      </c>
      <c r="Q70" s="261"/>
      <c r="R70" s="258"/>
      <c r="S70" s="258"/>
      <c r="T70" s="258"/>
      <c r="U70" s="258"/>
      <c r="V70" s="258"/>
      <c r="W70" s="258"/>
      <c r="X70" s="258"/>
      <c r="Y70" s="258"/>
      <c r="Z70" s="258"/>
      <c r="AA70" s="258"/>
      <c r="AB70" s="258"/>
      <c r="AC70" s="258"/>
      <c r="AD70" s="258"/>
      <c r="AE70" s="258"/>
      <c r="AF70" s="258"/>
      <c r="AG70" s="258"/>
      <c r="AH70" s="258"/>
      <c r="AI70" s="258"/>
      <c r="AJ70" s="258"/>
      <c r="AK70" s="258"/>
      <c r="AL70" s="258"/>
      <c r="AM70" s="258"/>
      <c r="AN70" s="258"/>
      <c r="AO70" s="258"/>
      <c r="AP70" s="258"/>
      <c r="AQ70" s="258"/>
      <c r="AR70" s="258"/>
      <c r="AS70" s="258"/>
      <c r="AT70" s="258"/>
      <c r="AU70" s="258"/>
      <c r="AV70" s="258"/>
      <c r="AW70" s="258"/>
      <c r="AX70" s="258"/>
      <c r="AY70" s="258"/>
      <c r="AZ70" s="258"/>
      <c r="BA70" s="258"/>
      <c r="BB70" s="258"/>
      <c r="BC70" s="258"/>
      <c r="BD70" s="258"/>
      <c r="BE70" s="258"/>
      <c r="BF70" s="258"/>
      <c r="BG70" s="258"/>
      <c r="BH70" s="258"/>
      <c r="BI70" s="258"/>
      <c r="BJ70" s="258"/>
      <c r="BK70" s="258"/>
      <c r="BL70" s="258"/>
      <c r="BM70" s="258"/>
      <c r="BN70" s="258"/>
      <c r="BO70" s="258"/>
      <c r="BP70" s="258"/>
      <c r="BQ70" s="258"/>
      <c r="BR70" s="258"/>
      <c r="BS70" s="258"/>
      <c r="BT70" s="258"/>
      <c r="BU70" s="258"/>
      <c r="BV70" s="258"/>
      <c r="BW70" s="258"/>
      <c r="BX70" s="258" t="s">
        <v>174</v>
      </c>
      <c r="BY70" s="258">
        <v>31.5</v>
      </c>
      <c r="BZ70" s="10"/>
      <c r="CA70" s="10"/>
      <c r="CB70" s="10"/>
      <c r="CC70" s="10"/>
      <c r="CD70" s="10"/>
      <c r="CE70" s="10"/>
      <c r="CF70" s="262"/>
      <c r="CG70" s="262"/>
      <c r="CH70" s="262"/>
      <c r="CI70" s="262"/>
      <c r="CJ70" s="262"/>
      <c r="CK70" s="262"/>
      <c r="CL70" s="262"/>
      <c r="CM70" s="262"/>
      <c r="CN70" s="262"/>
      <c r="CO70" s="262"/>
      <c r="CP70" s="262"/>
      <c r="CQ70" s="262"/>
    </row>
    <row r="71" spans="1:95" ht="57" customHeight="1" x14ac:dyDescent="0.2">
      <c r="A71" s="10"/>
      <c r="B71" s="450"/>
      <c r="C71" s="450"/>
      <c r="D71" s="450"/>
      <c r="E71" s="263" t="s">
        <v>686</v>
      </c>
      <c r="F71" s="263" t="s">
        <v>687</v>
      </c>
      <c r="G71" s="264">
        <v>40</v>
      </c>
      <c r="H71" s="265" t="s">
        <v>236</v>
      </c>
      <c r="I71" s="263" t="s">
        <v>688</v>
      </c>
      <c r="J71" s="263" t="s">
        <v>689</v>
      </c>
      <c r="K71" s="259" t="s">
        <v>73</v>
      </c>
      <c r="L71" s="266">
        <v>46265</v>
      </c>
      <c r="M71" s="263" t="s">
        <v>690</v>
      </c>
      <c r="N71" s="264">
        <v>0</v>
      </c>
      <c r="O71" s="267">
        <v>0.8</v>
      </c>
      <c r="P71" s="266">
        <v>46266</v>
      </c>
      <c r="Q71" s="268"/>
      <c r="R71" s="264"/>
      <c r="S71" s="264"/>
      <c r="T71" s="264"/>
      <c r="U71" s="264"/>
      <c r="V71" s="264"/>
      <c r="W71" s="264"/>
      <c r="X71" s="264"/>
      <c r="Y71" s="264"/>
      <c r="Z71" s="264"/>
      <c r="AA71" s="264"/>
      <c r="AB71" s="264"/>
      <c r="AC71" s="264"/>
      <c r="AD71" s="264"/>
      <c r="AE71" s="264"/>
      <c r="AF71" s="264"/>
      <c r="AG71" s="264"/>
      <c r="AH71" s="264"/>
      <c r="AI71" s="264"/>
      <c r="AJ71" s="264"/>
      <c r="AK71" s="264"/>
      <c r="AL71" s="264"/>
      <c r="AM71" s="264"/>
      <c r="AN71" s="264"/>
      <c r="AO71" s="264"/>
      <c r="AP71" s="264"/>
      <c r="AQ71" s="264"/>
      <c r="AR71" s="264"/>
      <c r="AS71" s="264"/>
      <c r="AT71" s="264"/>
      <c r="AU71" s="264"/>
      <c r="AV71" s="264"/>
      <c r="AW71" s="264"/>
      <c r="AX71" s="264"/>
      <c r="AY71" s="264"/>
      <c r="AZ71" s="264"/>
      <c r="BA71" s="264"/>
      <c r="BB71" s="264"/>
      <c r="BC71" s="264"/>
      <c r="BD71" s="264"/>
      <c r="BE71" s="264"/>
      <c r="BF71" s="264"/>
      <c r="BG71" s="264"/>
      <c r="BH71" s="264"/>
      <c r="BI71" s="264"/>
      <c r="BJ71" s="264"/>
      <c r="BK71" s="264"/>
      <c r="BL71" s="264"/>
      <c r="BM71" s="264"/>
      <c r="BN71" s="264"/>
      <c r="BO71" s="264"/>
      <c r="BP71" s="264"/>
      <c r="BQ71" s="264"/>
      <c r="BR71" s="264"/>
      <c r="BS71" s="264"/>
      <c r="BT71" s="264"/>
      <c r="BU71" s="264"/>
      <c r="BV71" s="264"/>
      <c r="BW71" s="264"/>
      <c r="BX71" s="264"/>
      <c r="BY71" s="264"/>
      <c r="BZ71" s="10"/>
      <c r="CA71" s="10"/>
      <c r="CB71" s="10"/>
      <c r="CC71" s="10"/>
      <c r="CD71" s="10"/>
      <c r="CE71" s="10"/>
      <c r="CF71" s="262"/>
      <c r="CG71" s="262"/>
      <c r="CH71" s="262"/>
      <c r="CI71" s="262"/>
      <c r="CJ71" s="262"/>
      <c r="CK71" s="262"/>
      <c r="CL71" s="262"/>
      <c r="CM71" s="262"/>
      <c r="CN71" s="262"/>
      <c r="CO71" s="262"/>
      <c r="CP71" s="262"/>
      <c r="CQ71" s="262"/>
    </row>
    <row r="72" spans="1:95" ht="57.75" customHeight="1" x14ac:dyDescent="0.2">
      <c r="A72" s="10"/>
      <c r="B72" s="450"/>
      <c r="C72" s="450"/>
      <c r="D72" s="450"/>
      <c r="E72" s="257" t="s">
        <v>694</v>
      </c>
      <c r="F72" s="257" t="s">
        <v>695</v>
      </c>
      <c r="G72" s="258">
        <v>41</v>
      </c>
      <c r="H72" s="259" t="s">
        <v>167</v>
      </c>
      <c r="I72" s="257" t="s">
        <v>696</v>
      </c>
      <c r="J72" s="257" t="s">
        <v>697</v>
      </c>
      <c r="K72" s="259" t="s">
        <v>49</v>
      </c>
      <c r="L72" s="260">
        <v>46265</v>
      </c>
      <c r="M72" s="258" t="s">
        <v>174</v>
      </c>
      <c r="N72" s="258" t="s">
        <v>174</v>
      </c>
      <c r="O72" s="258" t="s">
        <v>174</v>
      </c>
      <c r="P72" s="260">
        <v>46266</v>
      </c>
      <c r="Q72" s="268"/>
      <c r="R72" s="258"/>
      <c r="S72" s="258"/>
      <c r="T72" s="260"/>
      <c r="U72" s="258"/>
      <c r="V72" s="258"/>
      <c r="W72" s="258"/>
      <c r="X72" s="258"/>
      <c r="Y72" s="258"/>
      <c r="Z72" s="258"/>
      <c r="AA72" s="258"/>
      <c r="AB72" s="258"/>
      <c r="AC72" s="258"/>
      <c r="AD72" s="258"/>
      <c r="AE72" s="258"/>
      <c r="AF72" s="258"/>
      <c r="AG72" s="258"/>
      <c r="AH72" s="258"/>
      <c r="AI72" s="258"/>
      <c r="AJ72" s="258"/>
      <c r="AK72" s="258"/>
      <c r="AL72" s="258"/>
      <c r="AM72" s="258"/>
      <c r="AN72" s="258"/>
      <c r="AO72" s="258"/>
      <c r="AP72" s="258"/>
      <c r="AQ72" s="258"/>
      <c r="AR72" s="258"/>
      <c r="AS72" s="258"/>
      <c r="AT72" s="258"/>
      <c r="AU72" s="258"/>
      <c r="AV72" s="258"/>
      <c r="AW72" s="258"/>
      <c r="AX72" s="258"/>
      <c r="AY72" s="258"/>
      <c r="AZ72" s="258"/>
      <c r="BA72" s="258"/>
      <c r="BB72" s="258"/>
      <c r="BC72" s="258"/>
      <c r="BD72" s="258"/>
      <c r="BE72" s="258"/>
      <c r="BF72" s="258"/>
      <c r="BG72" s="258"/>
      <c r="BH72" s="258"/>
      <c r="BI72" s="258"/>
      <c r="BJ72" s="258"/>
      <c r="BK72" s="258"/>
      <c r="BL72" s="258"/>
      <c r="BM72" s="258"/>
      <c r="BN72" s="258"/>
      <c r="BO72" s="258"/>
      <c r="BP72" s="258"/>
      <c r="BQ72" s="258"/>
      <c r="BR72" s="258"/>
      <c r="BS72" s="258"/>
      <c r="BT72" s="258"/>
      <c r="BU72" s="258"/>
      <c r="BV72" s="258"/>
      <c r="BW72" s="258"/>
      <c r="BX72" s="258"/>
      <c r="BY72" s="258"/>
      <c r="BZ72" s="10"/>
      <c r="CA72" s="10"/>
      <c r="CB72" s="10"/>
      <c r="CC72" s="10"/>
      <c r="CD72" s="10"/>
      <c r="CE72" s="10"/>
      <c r="CF72" s="10"/>
      <c r="CG72" s="10"/>
      <c r="CH72" s="10"/>
      <c r="CI72" s="10"/>
      <c r="CJ72" s="10"/>
      <c r="CK72" s="10"/>
      <c r="CL72" s="10"/>
      <c r="CM72" s="10"/>
      <c r="CN72" s="10"/>
      <c r="CO72" s="10"/>
      <c r="CP72" s="10"/>
      <c r="CQ72" s="10"/>
    </row>
    <row r="73" spans="1:95" ht="239.25" customHeight="1" x14ac:dyDescent="0.2">
      <c r="A73" s="10"/>
      <c r="B73" s="450"/>
      <c r="C73" s="450"/>
      <c r="D73" s="450"/>
      <c r="E73" s="257" t="s">
        <v>701</v>
      </c>
      <c r="F73" s="257" t="s">
        <v>702</v>
      </c>
      <c r="G73" s="258">
        <v>42</v>
      </c>
      <c r="H73" s="259" t="s">
        <v>167</v>
      </c>
      <c r="I73" s="257" t="s">
        <v>703</v>
      </c>
      <c r="J73" s="257" t="s">
        <v>704</v>
      </c>
      <c r="K73" s="259" t="s">
        <v>73</v>
      </c>
      <c r="L73" s="260">
        <v>46280</v>
      </c>
      <c r="M73" s="258" t="s">
        <v>174</v>
      </c>
      <c r="N73" s="258" t="s">
        <v>174</v>
      </c>
      <c r="O73" s="258" t="s">
        <v>174</v>
      </c>
      <c r="P73" s="260">
        <v>46295</v>
      </c>
      <c r="Q73" s="268"/>
      <c r="R73" s="258"/>
      <c r="S73" s="258"/>
      <c r="T73" s="260"/>
      <c r="U73" s="258"/>
      <c r="V73" s="258"/>
      <c r="W73" s="258"/>
      <c r="X73" s="258"/>
      <c r="Y73" s="258"/>
      <c r="Z73" s="258"/>
      <c r="AA73" s="258"/>
      <c r="AB73" s="258"/>
      <c r="AC73" s="258"/>
      <c r="AD73" s="258"/>
      <c r="AE73" s="258"/>
      <c r="AF73" s="258"/>
      <c r="AG73" s="258"/>
      <c r="AH73" s="258"/>
      <c r="AI73" s="258"/>
      <c r="AJ73" s="258"/>
      <c r="AK73" s="258"/>
      <c r="AL73" s="258"/>
      <c r="AM73" s="258"/>
      <c r="AN73" s="258"/>
      <c r="AO73" s="258"/>
      <c r="AP73" s="258"/>
      <c r="AQ73" s="258"/>
      <c r="AR73" s="258"/>
      <c r="AS73" s="258"/>
      <c r="AT73" s="258"/>
      <c r="AU73" s="258"/>
      <c r="AV73" s="258"/>
      <c r="AW73" s="258"/>
      <c r="AX73" s="258"/>
      <c r="AY73" s="258"/>
      <c r="AZ73" s="258"/>
      <c r="BA73" s="258"/>
      <c r="BB73" s="258"/>
      <c r="BC73" s="258"/>
      <c r="BD73" s="258"/>
      <c r="BE73" s="258"/>
      <c r="BF73" s="258"/>
      <c r="BG73" s="258"/>
      <c r="BH73" s="258"/>
      <c r="BI73" s="258"/>
      <c r="BJ73" s="258"/>
      <c r="BK73" s="258"/>
      <c r="BL73" s="258"/>
      <c r="BM73" s="258"/>
      <c r="BN73" s="258"/>
      <c r="BO73" s="258"/>
      <c r="BP73" s="258"/>
      <c r="BQ73" s="258"/>
      <c r="BR73" s="258"/>
      <c r="BS73" s="258"/>
      <c r="BT73" s="258"/>
      <c r="BU73" s="258"/>
      <c r="BV73" s="258"/>
      <c r="BW73" s="258"/>
      <c r="BX73" s="258"/>
      <c r="BY73" s="258"/>
      <c r="BZ73" s="10"/>
      <c r="CA73" s="10"/>
      <c r="CB73" s="10"/>
      <c r="CC73" s="10"/>
      <c r="CD73" s="10"/>
      <c r="CE73" s="10"/>
      <c r="CF73" s="10"/>
      <c r="CG73" s="10"/>
      <c r="CH73" s="10"/>
      <c r="CI73" s="10"/>
      <c r="CJ73" s="10"/>
      <c r="CK73" s="10"/>
      <c r="CL73" s="10"/>
      <c r="CM73" s="10"/>
      <c r="CN73" s="10"/>
      <c r="CO73" s="10"/>
      <c r="CP73" s="10"/>
      <c r="CQ73" s="10"/>
    </row>
    <row r="74" spans="1:95" ht="108" customHeight="1" x14ac:dyDescent="0.2">
      <c r="A74" s="10"/>
      <c r="B74" s="450"/>
      <c r="C74" s="450"/>
      <c r="D74" s="450"/>
      <c r="E74" s="257" t="s">
        <v>708</v>
      </c>
      <c r="F74" s="257" t="s">
        <v>709</v>
      </c>
      <c r="G74" s="258">
        <v>43</v>
      </c>
      <c r="H74" s="259" t="s">
        <v>167</v>
      </c>
      <c r="I74" s="257" t="s">
        <v>710</v>
      </c>
      <c r="J74" s="257" t="s">
        <v>711</v>
      </c>
      <c r="K74" s="259" t="s">
        <v>30</v>
      </c>
      <c r="L74" s="260">
        <v>46295</v>
      </c>
      <c r="M74" s="258" t="s">
        <v>174</v>
      </c>
      <c r="N74" s="258" t="s">
        <v>174</v>
      </c>
      <c r="O74" s="258" t="s">
        <v>174</v>
      </c>
      <c r="P74" s="260">
        <v>46296</v>
      </c>
      <c r="Q74" s="268"/>
      <c r="R74" s="258"/>
      <c r="S74" s="258"/>
      <c r="T74" s="260"/>
      <c r="U74" s="258"/>
      <c r="V74" s="258"/>
      <c r="W74" s="258"/>
      <c r="X74" s="258"/>
      <c r="Y74" s="258"/>
      <c r="Z74" s="258"/>
      <c r="AA74" s="258"/>
      <c r="AB74" s="258"/>
      <c r="AC74" s="258"/>
      <c r="AD74" s="258"/>
      <c r="AE74" s="258"/>
      <c r="AF74" s="258"/>
      <c r="AG74" s="258"/>
      <c r="AH74" s="258"/>
      <c r="AI74" s="258"/>
      <c r="AJ74" s="258"/>
      <c r="AK74" s="258"/>
      <c r="AL74" s="258"/>
      <c r="AM74" s="258"/>
      <c r="AN74" s="258"/>
      <c r="AO74" s="258"/>
      <c r="AP74" s="258"/>
      <c r="AQ74" s="258"/>
      <c r="AR74" s="258"/>
      <c r="AS74" s="258"/>
      <c r="AT74" s="258"/>
      <c r="AU74" s="258"/>
      <c r="AV74" s="258"/>
      <c r="AW74" s="258"/>
      <c r="AX74" s="258"/>
      <c r="AY74" s="258"/>
      <c r="AZ74" s="258"/>
      <c r="BA74" s="258"/>
      <c r="BB74" s="258"/>
      <c r="BC74" s="258"/>
      <c r="BD74" s="258"/>
      <c r="BE74" s="258"/>
      <c r="BF74" s="258"/>
      <c r="BG74" s="258"/>
      <c r="BH74" s="258"/>
      <c r="BI74" s="258"/>
      <c r="BJ74" s="258"/>
      <c r="BK74" s="258"/>
      <c r="BL74" s="258"/>
      <c r="BM74" s="258"/>
      <c r="BN74" s="258"/>
      <c r="BO74" s="258"/>
      <c r="BP74" s="258"/>
      <c r="BQ74" s="258"/>
      <c r="BR74" s="258"/>
      <c r="BS74" s="258"/>
      <c r="BT74" s="258"/>
      <c r="BU74" s="258"/>
      <c r="BV74" s="258"/>
      <c r="BW74" s="258"/>
      <c r="BX74" s="258"/>
      <c r="BY74" s="258"/>
      <c r="BZ74" s="10"/>
      <c r="CA74" s="10"/>
      <c r="CB74" s="10"/>
      <c r="CC74" s="10"/>
      <c r="CD74" s="10"/>
      <c r="CE74" s="10"/>
      <c r="CF74" s="10"/>
      <c r="CG74" s="10"/>
      <c r="CH74" s="10"/>
      <c r="CI74" s="10"/>
      <c r="CJ74" s="10"/>
      <c r="CK74" s="10"/>
      <c r="CL74" s="10"/>
      <c r="CM74" s="10"/>
      <c r="CN74" s="10"/>
      <c r="CO74" s="10"/>
      <c r="CP74" s="10"/>
      <c r="CQ74" s="10"/>
    </row>
    <row r="75" spans="1:95" ht="63" customHeight="1" x14ac:dyDescent="0.2">
      <c r="A75" s="10"/>
      <c r="B75" s="450"/>
      <c r="C75" s="450"/>
      <c r="D75" s="450"/>
      <c r="E75" s="257" t="s">
        <v>715</v>
      </c>
      <c r="F75" s="257" t="s">
        <v>716</v>
      </c>
      <c r="G75" s="258">
        <v>44</v>
      </c>
      <c r="H75" s="259" t="s">
        <v>167</v>
      </c>
      <c r="I75" s="257" t="s">
        <v>717</v>
      </c>
      <c r="J75" s="258" t="s">
        <v>718</v>
      </c>
      <c r="K75" s="259" t="s">
        <v>30</v>
      </c>
      <c r="L75" s="260">
        <v>46310</v>
      </c>
      <c r="M75" s="258" t="s">
        <v>174</v>
      </c>
      <c r="N75" s="258" t="s">
        <v>174</v>
      </c>
      <c r="O75" s="258" t="s">
        <v>174</v>
      </c>
      <c r="P75" s="260">
        <v>46325</v>
      </c>
      <c r="Q75" s="268"/>
      <c r="R75" s="258"/>
      <c r="S75" s="258"/>
      <c r="T75" s="260"/>
      <c r="U75" s="258"/>
      <c r="V75" s="258"/>
      <c r="W75" s="258"/>
      <c r="X75" s="258"/>
      <c r="Y75" s="258"/>
      <c r="Z75" s="258"/>
      <c r="AA75" s="258"/>
      <c r="AB75" s="258"/>
      <c r="AC75" s="258"/>
      <c r="AD75" s="258"/>
      <c r="AE75" s="258"/>
      <c r="AF75" s="258"/>
      <c r="AG75" s="258"/>
      <c r="AH75" s="258"/>
      <c r="AI75" s="258"/>
      <c r="AJ75" s="258"/>
      <c r="AK75" s="258"/>
      <c r="AL75" s="258"/>
      <c r="AM75" s="258"/>
      <c r="AN75" s="258"/>
      <c r="AO75" s="258"/>
      <c r="AP75" s="258"/>
      <c r="AQ75" s="258"/>
      <c r="AR75" s="258"/>
      <c r="AS75" s="258"/>
      <c r="AT75" s="258"/>
      <c r="AU75" s="258"/>
      <c r="AV75" s="258"/>
      <c r="AW75" s="258"/>
      <c r="AX75" s="258"/>
      <c r="AY75" s="258"/>
      <c r="AZ75" s="258"/>
      <c r="BA75" s="258"/>
      <c r="BB75" s="258"/>
      <c r="BC75" s="258"/>
      <c r="BD75" s="258"/>
      <c r="BE75" s="258"/>
      <c r="BF75" s="258"/>
      <c r="BG75" s="258"/>
      <c r="BH75" s="258"/>
      <c r="BI75" s="258"/>
      <c r="BJ75" s="258"/>
      <c r="BK75" s="258"/>
      <c r="BL75" s="258"/>
      <c r="BM75" s="258"/>
      <c r="BN75" s="258"/>
      <c r="BO75" s="258"/>
      <c r="BP75" s="258"/>
      <c r="BQ75" s="258"/>
      <c r="BR75" s="258"/>
      <c r="BS75" s="258"/>
      <c r="BT75" s="258"/>
      <c r="BU75" s="258"/>
      <c r="BV75" s="258"/>
      <c r="BW75" s="258"/>
      <c r="BX75" s="258"/>
      <c r="BY75" s="258"/>
      <c r="BZ75" s="10"/>
      <c r="CA75" s="10"/>
      <c r="CB75" s="10"/>
      <c r="CC75" s="10"/>
      <c r="CD75" s="10"/>
      <c r="CE75" s="10"/>
      <c r="CF75" s="10"/>
      <c r="CG75" s="10"/>
      <c r="CH75" s="10"/>
      <c r="CI75" s="10"/>
      <c r="CJ75" s="10"/>
      <c r="CK75" s="10"/>
      <c r="CL75" s="10"/>
      <c r="CM75" s="10"/>
      <c r="CN75" s="10"/>
      <c r="CO75" s="10"/>
      <c r="CP75" s="10"/>
      <c r="CQ75" s="10"/>
    </row>
    <row r="76" spans="1:95" ht="61.5" customHeight="1" x14ac:dyDescent="0.2">
      <c r="A76" s="10"/>
      <c r="B76" s="450"/>
      <c r="C76" s="450"/>
      <c r="D76" s="450"/>
      <c r="E76" s="257" t="s">
        <v>726</v>
      </c>
      <c r="F76" s="257" t="s">
        <v>727</v>
      </c>
      <c r="G76" s="258">
        <v>45</v>
      </c>
      <c r="H76" s="259" t="s">
        <v>167</v>
      </c>
      <c r="I76" s="257" t="s">
        <v>728</v>
      </c>
      <c r="J76" s="257" t="s">
        <v>729</v>
      </c>
      <c r="K76" s="259" t="s">
        <v>73</v>
      </c>
      <c r="L76" s="260">
        <v>46310</v>
      </c>
      <c r="M76" s="258" t="s">
        <v>174</v>
      </c>
      <c r="N76" s="258" t="s">
        <v>174</v>
      </c>
      <c r="O76" s="258" t="s">
        <v>174</v>
      </c>
      <c r="P76" s="260">
        <v>46325</v>
      </c>
      <c r="Q76" s="268"/>
      <c r="R76" s="258"/>
      <c r="S76" s="258"/>
      <c r="T76" s="260"/>
      <c r="U76" s="258"/>
      <c r="V76" s="258"/>
      <c r="W76" s="258"/>
      <c r="X76" s="258"/>
      <c r="Y76" s="258"/>
      <c r="Z76" s="258"/>
      <c r="AA76" s="258"/>
      <c r="AB76" s="258"/>
      <c r="AC76" s="258"/>
      <c r="AD76" s="258"/>
      <c r="AE76" s="258"/>
      <c r="AF76" s="258"/>
      <c r="AG76" s="258"/>
      <c r="AH76" s="258"/>
      <c r="AI76" s="258"/>
      <c r="AJ76" s="258"/>
      <c r="AK76" s="258"/>
      <c r="AL76" s="258"/>
      <c r="AM76" s="258"/>
      <c r="AN76" s="258"/>
      <c r="AO76" s="258"/>
      <c r="AP76" s="258"/>
      <c r="AQ76" s="258"/>
      <c r="AR76" s="258"/>
      <c r="AS76" s="258"/>
      <c r="AT76" s="258"/>
      <c r="AU76" s="258"/>
      <c r="AV76" s="258"/>
      <c r="AW76" s="258"/>
      <c r="AX76" s="258"/>
      <c r="AY76" s="258"/>
      <c r="AZ76" s="258"/>
      <c r="BA76" s="258"/>
      <c r="BB76" s="258"/>
      <c r="BC76" s="258"/>
      <c r="BD76" s="258"/>
      <c r="BE76" s="258"/>
      <c r="BF76" s="258"/>
      <c r="BG76" s="258"/>
      <c r="BH76" s="258"/>
      <c r="BI76" s="258"/>
      <c r="BJ76" s="258"/>
      <c r="BK76" s="258"/>
      <c r="BL76" s="258"/>
      <c r="BM76" s="258"/>
      <c r="BN76" s="258"/>
      <c r="BO76" s="258"/>
      <c r="BP76" s="258"/>
      <c r="BQ76" s="258"/>
      <c r="BR76" s="258"/>
      <c r="BS76" s="258"/>
      <c r="BT76" s="258"/>
      <c r="BU76" s="258"/>
      <c r="BV76" s="258"/>
      <c r="BW76" s="258"/>
      <c r="BX76" s="258"/>
      <c r="BY76" s="258"/>
      <c r="BZ76" s="10"/>
      <c r="CA76" s="10"/>
      <c r="CB76" s="10"/>
      <c r="CC76" s="10"/>
      <c r="CD76" s="10"/>
      <c r="CE76" s="10"/>
      <c r="CF76" s="10"/>
      <c r="CG76" s="10"/>
      <c r="CH76" s="10"/>
      <c r="CI76" s="10"/>
      <c r="CJ76" s="10"/>
      <c r="CK76" s="10"/>
      <c r="CL76" s="10"/>
      <c r="CM76" s="10"/>
      <c r="CN76" s="10"/>
      <c r="CO76" s="10"/>
      <c r="CP76" s="10"/>
      <c r="CQ76" s="10"/>
    </row>
    <row r="77" spans="1:95" ht="72" customHeight="1" x14ac:dyDescent="0.2">
      <c r="A77" s="10"/>
      <c r="B77" s="450"/>
      <c r="C77" s="450"/>
      <c r="D77" s="450"/>
      <c r="E77" s="257" t="s">
        <v>738</v>
      </c>
      <c r="F77" s="257" t="s">
        <v>739</v>
      </c>
      <c r="G77" s="258">
        <v>46</v>
      </c>
      <c r="H77" s="259" t="s">
        <v>167</v>
      </c>
      <c r="I77" s="257" t="s">
        <v>740</v>
      </c>
      <c r="J77" s="257" t="s">
        <v>741</v>
      </c>
      <c r="K77" s="259" t="s">
        <v>63</v>
      </c>
      <c r="L77" s="260">
        <v>46280</v>
      </c>
      <c r="M77" s="258" t="s">
        <v>174</v>
      </c>
      <c r="N77" s="258" t="s">
        <v>174</v>
      </c>
      <c r="O77" s="258" t="s">
        <v>174</v>
      </c>
      <c r="P77" s="260">
        <v>46295</v>
      </c>
      <c r="Q77" s="268"/>
      <c r="R77" s="258"/>
      <c r="S77" s="258"/>
      <c r="T77" s="260"/>
      <c r="U77" s="258"/>
      <c r="V77" s="258"/>
      <c r="W77" s="258"/>
      <c r="X77" s="258"/>
      <c r="Y77" s="258"/>
      <c r="Z77" s="258"/>
      <c r="AA77" s="258"/>
      <c r="AB77" s="258"/>
      <c r="AC77" s="258"/>
      <c r="AD77" s="258"/>
      <c r="AE77" s="258"/>
      <c r="AF77" s="258"/>
      <c r="AG77" s="258"/>
      <c r="AH77" s="258"/>
      <c r="AI77" s="258"/>
      <c r="AJ77" s="258"/>
      <c r="AK77" s="258"/>
      <c r="AL77" s="258"/>
      <c r="AM77" s="258"/>
      <c r="AN77" s="258"/>
      <c r="AO77" s="258"/>
      <c r="AP77" s="258"/>
      <c r="AQ77" s="258"/>
      <c r="AR77" s="258"/>
      <c r="AS77" s="258"/>
      <c r="AT77" s="258"/>
      <c r="AU77" s="258"/>
      <c r="AV77" s="258"/>
      <c r="AW77" s="258"/>
      <c r="AX77" s="258"/>
      <c r="AY77" s="258"/>
      <c r="AZ77" s="258"/>
      <c r="BA77" s="258"/>
      <c r="BB77" s="258"/>
      <c r="BC77" s="258"/>
      <c r="BD77" s="258"/>
      <c r="BE77" s="258"/>
      <c r="BF77" s="258"/>
      <c r="BG77" s="258"/>
      <c r="BH77" s="258"/>
      <c r="BI77" s="258"/>
      <c r="BJ77" s="258"/>
      <c r="BK77" s="258"/>
      <c r="BL77" s="258"/>
      <c r="BM77" s="258"/>
      <c r="BN77" s="258"/>
      <c r="BO77" s="258"/>
      <c r="BP77" s="258"/>
      <c r="BQ77" s="258"/>
      <c r="BR77" s="258"/>
      <c r="BS77" s="258"/>
      <c r="BT77" s="258"/>
      <c r="BU77" s="258"/>
      <c r="BV77" s="258"/>
      <c r="BW77" s="258"/>
      <c r="BX77" s="258"/>
      <c r="BY77" s="258"/>
      <c r="BZ77" s="10"/>
      <c r="CA77" s="10"/>
      <c r="CB77" s="10"/>
      <c r="CC77" s="10"/>
      <c r="CD77" s="10"/>
      <c r="CE77" s="10"/>
      <c r="CF77" s="10"/>
      <c r="CG77" s="10"/>
      <c r="CH77" s="10"/>
      <c r="CI77" s="10"/>
      <c r="CJ77" s="10"/>
      <c r="CK77" s="10"/>
      <c r="CL77" s="10"/>
      <c r="CM77" s="10"/>
      <c r="CN77" s="10"/>
      <c r="CO77" s="10"/>
      <c r="CP77" s="10"/>
      <c r="CQ77" s="10"/>
    </row>
    <row r="78" spans="1:95" ht="87" customHeight="1" x14ac:dyDescent="0.2">
      <c r="A78" s="10"/>
      <c r="B78" s="451"/>
      <c r="C78" s="451"/>
      <c r="D78" s="451"/>
      <c r="E78" s="257" t="s">
        <v>746</v>
      </c>
      <c r="F78" s="257" t="s">
        <v>747</v>
      </c>
      <c r="G78" s="258">
        <v>47</v>
      </c>
      <c r="H78" s="259" t="s">
        <v>167</v>
      </c>
      <c r="I78" s="257" t="s">
        <v>748</v>
      </c>
      <c r="J78" s="257" t="s">
        <v>749</v>
      </c>
      <c r="K78" s="259" t="s">
        <v>73</v>
      </c>
      <c r="L78" s="260">
        <v>46402</v>
      </c>
      <c r="M78" s="258" t="s">
        <v>174</v>
      </c>
      <c r="N78" s="258" t="s">
        <v>174</v>
      </c>
      <c r="O78" s="258" t="s">
        <v>174</v>
      </c>
      <c r="P78" s="260">
        <v>46418</v>
      </c>
      <c r="Q78" s="268"/>
      <c r="R78" s="258"/>
      <c r="S78" s="258"/>
      <c r="T78" s="260"/>
      <c r="U78" s="258"/>
      <c r="V78" s="258"/>
      <c r="W78" s="258"/>
      <c r="X78" s="258"/>
      <c r="Y78" s="258"/>
      <c r="Z78" s="258"/>
      <c r="AA78" s="258"/>
      <c r="AB78" s="258"/>
      <c r="AC78" s="258"/>
      <c r="AD78" s="258"/>
      <c r="AE78" s="258"/>
      <c r="AF78" s="258"/>
      <c r="AG78" s="258"/>
      <c r="AH78" s="258"/>
      <c r="AI78" s="258"/>
      <c r="AJ78" s="258"/>
      <c r="AK78" s="258"/>
      <c r="AL78" s="258"/>
      <c r="AM78" s="258"/>
      <c r="AN78" s="258"/>
      <c r="AO78" s="258"/>
      <c r="AP78" s="258"/>
      <c r="AQ78" s="258"/>
      <c r="AR78" s="258"/>
      <c r="AS78" s="258"/>
      <c r="AT78" s="258"/>
      <c r="AU78" s="258"/>
      <c r="AV78" s="258"/>
      <c r="AW78" s="258"/>
      <c r="AX78" s="258"/>
      <c r="AY78" s="258"/>
      <c r="AZ78" s="258"/>
      <c r="BA78" s="258"/>
      <c r="BB78" s="258"/>
      <c r="BC78" s="258"/>
      <c r="BD78" s="258"/>
      <c r="BE78" s="258"/>
      <c r="BF78" s="258"/>
      <c r="BG78" s="258"/>
      <c r="BH78" s="258"/>
      <c r="BI78" s="258"/>
      <c r="BJ78" s="258"/>
      <c r="BK78" s="258"/>
      <c r="BL78" s="258"/>
      <c r="BM78" s="258"/>
      <c r="BN78" s="258"/>
      <c r="BO78" s="258"/>
      <c r="BP78" s="258"/>
      <c r="BQ78" s="258"/>
      <c r="BR78" s="258"/>
      <c r="BS78" s="258"/>
      <c r="BT78" s="258"/>
      <c r="BU78" s="258"/>
      <c r="BV78" s="258"/>
      <c r="BW78" s="258"/>
      <c r="BX78" s="258"/>
      <c r="BY78" s="258"/>
      <c r="BZ78" s="10"/>
      <c r="CA78" s="10"/>
      <c r="CB78" s="10"/>
      <c r="CC78" s="10"/>
      <c r="CD78" s="10"/>
      <c r="CE78" s="10"/>
      <c r="CF78" s="10"/>
      <c r="CG78" s="10"/>
      <c r="CH78" s="10"/>
      <c r="CI78" s="10"/>
      <c r="CJ78" s="10"/>
      <c r="CK78" s="10"/>
      <c r="CL78" s="10"/>
      <c r="CM78" s="10"/>
      <c r="CN78" s="10"/>
      <c r="CO78" s="10"/>
      <c r="CP78" s="10"/>
      <c r="CQ78" s="10"/>
    </row>
    <row r="79" spans="1:95" ht="15.75" customHeight="1" x14ac:dyDescent="0.3">
      <c r="A79" s="11"/>
      <c r="B79" s="11"/>
      <c r="C79" s="11"/>
      <c r="D79" s="11"/>
      <c r="E79" s="11"/>
      <c r="F79" s="11"/>
      <c r="G79" s="11"/>
      <c r="H79" s="11"/>
      <c r="I79" s="11"/>
      <c r="J79" s="11"/>
      <c r="K79" s="291"/>
      <c r="L79" s="292"/>
      <c r="M79" s="11"/>
      <c r="N79" s="11"/>
      <c r="O79" s="11"/>
      <c r="P79" s="11"/>
      <c r="Q79" s="11"/>
      <c r="R79" s="11"/>
      <c r="S79" s="11"/>
      <c r="T79" s="292"/>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row>
    <row r="80" spans="1:95" ht="15.75" customHeight="1" x14ac:dyDescent="0.3">
      <c r="A80" s="11"/>
      <c r="B80" s="11"/>
      <c r="C80" s="11"/>
      <c r="D80" s="11"/>
      <c r="E80" s="11"/>
      <c r="F80" s="11"/>
      <c r="G80" s="11"/>
      <c r="H80" s="11"/>
      <c r="I80" s="11"/>
      <c r="J80" s="11"/>
      <c r="K80" s="291"/>
      <c r="L80" s="292"/>
      <c r="M80" s="11"/>
      <c r="N80" s="11"/>
      <c r="O80" s="11"/>
      <c r="P80" s="11"/>
      <c r="Q80" s="11"/>
      <c r="R80" s="11"/>
      <c r="S80" s="11"/>
      <c r="T80" s="292"/>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row>
    <row r="81" spans="1:95" ht="15.75" customHeight="1" x14ac:dyDescent="0.3">
      <c r="A81" s="11"/>
      <c r="B81" s="11"/>
      <c r="C81" s="11"/>
      <c r="D81" s="11"/>
      <c r="E81" s="11"/>
      <c r="F81" s="11"/>
      <c r="G81" s="11"/>
      <c r="H81" s="11"/>
      <c r="I81" s="11"/>
      <c r="J81" s="11"/>
      <c r="K81" s="291"/>
      <c r="L81" s="292"/>
      <c r="M81" s="11"/>
      <c r="N81" s="11"/>
      <c r="O81" s="11"/>
      <c r="P81" s="11"/>
      <c r="Q81" s="11"/>
      <c r="R81" s="11"/>
      <c r="S81" s="11"/>
      <c r="T81" s="292"/>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row>
    <row r="82" spans="1:95" ht="15.75" customHeight="1" x14ac:dyDescent="0.3">
      <c r="A82" s="11"/>
      <c r="B82" s="11"/>
      <c r="C82" s="11"/>
      <c r="D82" s="11"/>
      <c r="E82" s="11"/>
      <c r="F82" s="11"/>
      <c r="G82" s="11"/>
      <c r="H82" s="11"/>
      <c r="I82" s="11"/>
      <c r="J82" s="11"/>
      <c r="K82" s="291"/>
      <c r="L82" s="292"/>
      <c r="M82" s="11"/>
      <c r="N82" s="11"/>
      <c r="O82" s="11"/>
      <c r="P82" s="11"/>
      <c r="Q82" s="11"/>
      <c r="R82" s="11"/>
      <c r="S82" s="11"/>
      <c r="T82" s="292"/>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row>
    <row r="83" spans="1:95" ht="15.75" customHeight="1" x14ac:dyDescent="0.3">
      <c r="A83" s="11"/>
      <c r="B83" s="11"/>
      <c r="C83" s="11"/>
      <c r="D83" s="11"/>
      <c r="E83" s="11"/>
      <c r="F83" s="11"/>
      <c r="G83" s="11"/>
      <c r="H83" s="11"/>
      <c r="I83" s="11"/>
      <c r="J83" s="11"/>
      <c r="K83" s="291"/>
      <c r="L83" s="292"/>
      <c r="M83" s="11"/>
      <c r="N83" s="11"/>
      <c r="O83" s="11"/>
      <c r="P83" s="11"/>
      <c r="Q83" s="11"/>
      <c r="R83" s="11"/>
      <c r="S83" s="11"/>
      <c r="T83" s="292"/>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row>
    <row r="84" spans="1:95" ht="15.75" customHeight="1" x14ac:dyDescent="0.3">
      <c r="A84" s="11"/>
      <c r="B84" s="11"/>
      <c r="C84" s="11"/>
      <c r="D84" s="11"/>
      <c r="E84" s="11"/>
      <c r="F84" s="11"/>
      <c r="G84" s="11"/>
      <c r="H84" s="11"/>
      <c r="I84" s="11"/>
      <c r="J84" s="11"/>
      <c r="K84" s="291"/>
      <c r="L84" s="292"/>
      <c r="M84" s="11"/>
      <c r="N84" s="11"/>
      <c r="O84" s="11"/>
      <c r="P84" s="11"/>
      <c r="Q84" s="11"/>
      <c r="R84" s="11"/>
      <c r="S84" s="11"/>
      <c r="T84" s="292"/>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row>
    <row r="85" spans="1:95" ht="15.75" customHeight="1" x14ac:dyDescent="0.3">
      <c r="A85" s="11"/>
      <c r="B85" s="11"/>
      <c r="C85" s="11"/>
      <c r="D85" s="11"/>
      <c r="E85" s="11"/>
      <c r="F85" s="11"/>
      <c r="G85" s="11"/>
      <c r="H85" s="11"/>
      <c r="I85" s="11"/>
      <c r="J85" s="11"/>
      <c r="K85" s="291"/>
      <c r="L85" s="292"/>
      <c r="M85" s="11"/>
      <c r="N85" s="11"/>
      <c r="O85" s="11"/>
      <c r="P85" s="11"/>
      <c r="Q85" s="11"/>
      <c r="R85" s="11"/>
      <c r="S85" s="11"/>
      <c r="T85" s="292"/>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row>
    <row r="86" spans="1:95" ht="15.75" customHeight="1" x14ac:dyDescent="0.3">
      <c r="A86" s="11"/>
      <c r="B86" s="11"/>
      <c r="C86" s="11"/>
      <c r="D86" s="11"/>
      <c r="E86" s="11"/>
      <c r="F86" s="11"/>
      <c r="G86" s="11"/>
      <c r="H86" s="11"/>
      <c r="I86" s="11"/>
      <c r="J86" s="11"/>
      <c r="K86" s="291"/>
      <c r="L86" s="292"/>
      <c r="M86" s="11"/>
      <c r="N86" s="11"/>
      <c r="O86" s="11"/>
      <c r="P86" s="11"/>
      <c r="Q86" s="11"/>
      <c r="R86" s="11"/>
      <c r="S86" s="11"/>
      <c r="T86" s="292"/>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row>
    <row r="87" spans="1:95" ht="15.75" customHeight="1" x14ac:dyDescent="0.3">
      <c r="A87" s="11"/>
      <c r="B87" s="11"/>
      <c r="C87" s="11"/>
      <c r="D87" s="11"/>
      <c r="E87" s="11"/>
      <c r="F87" s="11"/>
      <c r="G87" s="11"/>
      <c r="H87" s="11"/>
      <c r="I87" s="11"/>
      <c r="J87" s="11"/>
      <c r="K87" s="291"/>
      <c r="L87" s="292"/>
      <c r="M87" s="11"/>
      <c r="N87" s="11"/>
      <c r="O87" s="11"/>
      <c r="P87" s="11"/>
      <c r="Q87" s="11"/>
      <c r="R87" s="11"/>
      <c r="S87" s="11"/>
      <c r="T87" s="292"/>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row>
    <row r="88" spans="1:95" ht="15.75" customHeight="1" x14ac:dyDescent="0.3">
      <c r="A88" s="11"/>
      <c r="B88" s="11"/>
      <c r="C88" s="11"/>
      <c r="D88" s="11"/>
      <c r="E88" s="11"/>
      <c r="F88" s="11"/>
      <c r="G88" s="11"/>
      <c r="H88" s="11"/>
      <c r="I88" s="11"/>
      <c r="J88" s="11"/>
      <c r="K88" s="291"/>
      <c r="L88" s="292"/>
      <c r="M88" s="11"/>
      <c r="N88" s="11"/>
      <c r="O88" s="11"/>
      <c r="P88" s="11"/>
      <c r="Q88" s="11"/>
      <c r="R88" s="11"/>
      <c r="S88" s="11"/>
      <c r="T88" s="292"/>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row>
    <row r="89" spans="1:95" ht="15.75" customHeight="1" x14ac:dyDescent="0.3">
      <c r="A89" s="11"/>
      <c r="B89" s="11"/>
      <c r="C89" s="11"/>
      <c r="D89" s="11"/>
      <c r="E89" s="11"/>
      <c r="F89" s="11"/>
      <c r="G89" s="11"/>
      <c r="H89" s="11"/>
      <c r="I89" s="11"/>
      <c r="J89" s="11"/>
      <c r="K89" s="291"/>
      <c r="L89" s="292"/>
      <c r="M89" s="11"/>
      <c r="N89" s="11"/>
      <c r="O89" s="11"/>
      <c r="P89" s="11"/>
      <c r="Q89" s="11"/>
      <c r="R89" s="11"/>
      <c r="S89" s="11"/>
      <c r="T89" s="292"/>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row>
    <row r="90" spans="1:95" ht="15.75" customHeight="1" x14ac:dyDescent="0.3">
      <c r="A90" s="11"/>
      <c r="B90" s="11"/>
      <c r="C90" s="11"/>
      <c r="D90" s="11"/>
      <c r="E90" s="11"/>
      <c r="F90" s="11"/>
      <c r="G90" s="11"/>
      <c r="H90" s="11"/>
      <c r="I90" s="11"/>
      <c r="J90" s="11"/>
      <c r="K90" s="291"/>
      <c r="L90" s="292"/>
      <c r="M90" s="11"/>
      <c r="N90" s="11"/>
      <c r="O90" s="11"/>
      <c r="P90" s="11"/>
      <c r="Q90" s="11"/>
      <c r="R90" s="11"/>
      <c r="S90" s="11"/>
      <c r="T90" s="292"/>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row>
    <row r="91" spans="1:95" ht="15.75" customHeight="1" x14ac:dyDescent="0.3">
      <c r="A91" s="11"/>
      <c r="B91" s="11"/>
      <c r="C91" s="11"/>
      <c r="D91" s="11"/>
      <c r="E91" s="11"/>
      <c r="F91" s="11"/>
      <c r="G91" s="11"/>
      <c r="H91" s="11"/>
      <c r="I91" s="11"/>
      <c r="J91" s="11"/>
      <c r="K91" s="291"/>
      <c r="L91" s="292"/>
      <c r="M91" s="11"/>
      <c r="N91" s="11"/>
      <c r="O91" s="11"/>
      <c r="P91" s="11"/>
      <c r="Q91" s="11"/>
      <c r="R91" s="11"/>
      <c r="S91" s="11"/>
      <c r="T91" s="292"/>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row>
    <row r="92" spans="1:95" ht="15.75" customHeight="1" x14ac:dyDescent="0.3">
      <c r="A92" s="11"/>
      <c r="B92" s="11"/>
      <c r="C92" s="11"/>
      <c r="D92" s="11"/>
      <c r="E92" s="11"/>
      <c r="F92" s="11"/>
      <c r="G92" s="11"/>
      <c r="H92" s="11"/>
      <c r="I92" s="11"/>
      <c r="J92" s="11"/>
      <c r="K92" s="291"/>
      <c r="L92" s="292"/>
      <c r="M92" s="11"/>
      <c r="N92" s="11"/>
      <c r="O92" s="11"/>
      <c r="P92" s="11"/>
      <c r="Q92" s="11"/>
      <c r="R92" s="11"/>
      <c r="S92" s="11"/>
      <c r="T92" s="292"/>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row>
    <row r="93" spans="1:95" ht="15.75" customHeight="1" x14ac:dyDescent="0.3">
      <c r="A93" s="11"/>
      <c r="B93" s="11"/>
      <c r="C93" s="11"/>
      <c r="D93" s="11"/>
      <c r="E93" s="11"/>
      <c r="F93" s="11"/>
      <c r="G93" s="11"/>
      <c r="H93" s="11"/>
      <c r="I93" s="11"/>
      <c r="J93" s="11"/>
      <c r="K93" s="291"/>
      <c r="L93" s="292"/>
      <c r="M93" s="11"/>
      <c r="N93" s="11"/>
      <c r="O93" s="11"/>
      <c r="P93" s="11"/>
      <c r="Q93" s="11"/>
      <c r="R93" s="11"/>
      <c r="S93" s="11"/>
      <c r="T93" s="292"/>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row>
    <row r="94" spans="1:95" ht="15.75" customHeight="1" x14ac:dyDescent="0.3">
      <c r="A94" s="11"/>
      <c r="B94" s="11"/>
      <c r="C94" s="11"/>
      <c r="D94" s="11"/>
      <c r="E94" s="11"/>
      <c r="F94" s="11"/>
      <c r="G94" s="11"/>
      <c r="H94" s="11"/>
      <c r="I94" s="11"/>
      <c r="J94" s="11"/>
      <c r="K94" s="291"/>
      <c r="L94" s="292"/>
      <c r="M94" s="11"/>
      <c r="N94" s="11"/>
      <c r="O94" s="11"/>
      <c r="P94" s="11"/>
      <c r="Q94" s="11"/>
      <c r="R94" s="11"/>
      <c r="S94" s="11"/>
      <c r="T94" s="292"/>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row>
    <row r="95" spans="1:95" ht="15.75" customHeight="1" x14ac:dyDescent="0.3">
      <c r="A95" s="11"/>
      <c r="B95" s="11"/>
      <c r="C95" s="11"/>
      <c r="D95" s="11"/>
      <c r="E95" s="11"/>
      <c r="F95" s="11"/>
      <c r="G95" s="11"/>
      <c r="H95" s="11"/>
      <c r="I95" s="11"/>
      <c r="J95" s="11"/>
      <c r="K95" s="291"/>
      <c r="L95" s="292"/>
      <c r="M95" s="11"/>
      <c r="N95" s="11"/>
      <c r="O95" s="11"/>
      <c r="P95" s="11"/>
      <c r="Q95" s="11"/>
      <c r="R95" s="11"/>
      <c r="S95" s="11"/>
      <c r="T95" s="292"/>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row>
    <row r="96" spans="1:95" ht="15.75" customHeight="1" x14ac:dyDescent="0.3">
      <c r="A96" s="11"/>
      <c r="B96" s="11"/>
      <c r="C96" s="11"/>
      <c r="D96" s="11"/>
      <c r="E96" s="11"/>
      <c r="F96" s="11"/>
      <c r="G96" s="11"/>
      <c r="H96" s="11"/>
      <c r="I96" s="11"/>
      <c r="J96" s="11"/>
      <c r="K96" s="291"/>
      <c r="L96" s="292"/>
      <c r="M96" s="11"/>
      <c r="N96" s="11"/>
      <c r="O96" s="11"/>
      <c r="P96" s="11"/>
      <c r="Q96" s="11"/>
      <c r="R96" s="11"/>
      <c r="S96" s="11"/>
      <c r="T96" s="292"/>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row>
    <row r="97" spans="1:95" ht="15.75" customHeight="1" x14ac:dyDescent="0.3">
      <c r="A97" s="11"/>
      <c r="B97" s="11"/>
      <c r="C97" s="11"/>
      <c r="D97" s="11"/>
      <c r="E97" s="11"/>
      <c r="F97" s="11"/>
      <c r="G97" s="11"/>
      <c r="H97" s="11"/>
      <c r="I97" s="11"/>
      <c r="J97" s="11"/>
      <c r="K97" s="291"/>
      <c r="L97" s="292"/>
      <c r="M97" s="11"/>
      <c r="N97" s="11"/>
      <c r="O97" s="11"/>
      <c r="P97" s="11"/>
      <c r="Q97" s="11"/>
      <c r="R97" s="11"/>
      <c r="S97" s="11"/>
      <c r="T97" s="292"/>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row>
    <row r="98" spans="1:95" ht="15.75" customHeight="1" x14ac:dyDescent="0.3">
      <c r="A98" s="11"/>
      <c r="B98" s="11"/>
      <c r="C98" s="11"/>
      <c r="D98" s="11"/>
      <c r="E98" s="11"/>
      <c r="F98" s="11"/>
      <c r="G98" s="11"/>
      <c r="H98" s="11"/>
      <c r="I98" s="11"/>
      <c r="J98" s="11"/>
      <c r="K98" s="291"/>
      <c r="L98" s="292"/>
      <c r="M98" s="11"/>
      <c r="N98" s="11"/>
      <c r="O98" s="11"/>
      <c r="P98" s="11"/>
      <c r="Q98" s="11"/>
      <c r="R98" s="11"/>
      <c r="S98" s="11"/>
      <c r="T98" s="292"/>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row>
    <row r="99" spans="1:95" ht="15.75" customHeight="1" x14ac:dyDescent="0.3">
      <c r="A99" s="11"/>
      <c r="B99" s="11"/>
      <c r="C99" s="11"/>
      <c r="D99" s="11"/>
      <c r="E99" s="11"/>
      <c r="F99" s="11"/>
      <c r="G99" s="11"/>
      <c r="H99" s="11"/>
      <c r="I99" s="11"/>
      <c r="J99" s="11"/>
      <c r="K99" s="291"/>
      <c r="L99" s="292"/>
      <c r="M99" s="11"/>
      <c r="N99" s="11"/>
      <c r="O99" s="11"/>
      <c r="P99" s="11"/>
      <c r="Q99" s="11"/>
      <c r="R99" s="11"/>
      <c r="S99" s="11"/>
      <c r="T99" s="292"/>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row>
    <row r="100" spans="1:95" ht="15.75" customHeight="1" x14ac:dyDescent="0.3">
      <c r="A100" s="11"/>
      <c r="B100" s="11"/>
      <c r="C100" s="11"/>
      <c r="D100" s="11"/>
      <c r="E100" s="11"/>
      <c r="F100" s="11"/>
      <c r="G100" s="11"/>
      <c r="H100" s="11"/>
      <c r="I100" s="11"/>
      <c r="J100" s="11"/>
      <c r="K100" s="291"/>
      <c r="L100" s="292"/>
      <c r="M100" s="11"/>
      <c r="N100" s="11"/>
      <c r="O100" s="11"/>
      <c r="P100" s="11"/>
      <c r="Q100" s="11"/>
      <c r="R100" s="11"/>
      <c r="S100" s="11"/>
      <c r="T100" s="292"/>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row>
    <row r="101" spans="1:95" ht="15.75" customHeight="1" x14ac:dyDescent="0.3">
      <c r="A101" s="11"/>
      <c r="B101" s="11"/>
      <c r="C101" s="11"/>
      <c r="D101" s="11"/>
      <c r="E101" s="11"/>
      <c r="F101" s="11"/>
      <c r="G101" s="11"/>
      <c r="H101" s="11"/>
      <c r="I101" s="11"/>
      <c r="J101" s="11"/>
      <c r="K101" s="291"/>
      <c r="L101" s="292"/>
      <c r="M101" s="11"/>
      <c r="N101" s="11"/>
      <c r="O101" s="11"/>
      <c r="P101" s="11"/>
      <c r="Q101" s="11"/>
      <c r="R101" s="11"/>
      <c r="S101" s="11"/>
      <c r="T101" s="292"/>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row>
    <row r="102" spans="1:95" ht="15.75" customHeight="1" x14ac:dyDescent="0.3">
      <c r="A102" s="11"/>
      <c r="B102" s="11"/>
      <c r="C102" s="11"/>
      <c r="D102" s="11"/>
      <c r="E102" s="11"/>
      <c r="F102" s="11"/>
      <c r="G102" s="11"/>
      <c r="H102" s="11"/>
      <c r="I102" s="11"/>
      <c r="J102" s="11"/>
      <c r="K102" s="291"/>
      <c r="L102" s="292"/>
      <c r="M102" s="11"/>
      <c r="N102" s="11"/>
      <c r="O102" s="11"/>
      <c r="P102" s="11"/>
      <c r="Q102" s="11"/>
      <c r="R102" s="11"/>
      <c r="S102" s="11"/>
      <c r="T102" s="292"/>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row>
    <row r="103" spans="1:95" ht="15.75" customHeight="1" x14ac:dyDescent="0.3">
      <c r="A103" s="11"/>
      <c r="B103" s="11"/>
      <c r="C103" s="11"/>
      <c r="D103" s="11"/>
      <c r="E103" s="11"/>
      <c r="F103" s="11"/>
      <c r="G103" s="11"/>
      <c r="H103" s="11"/>
      <c r="I103" s="11"/>
      <c r="J103" s="11"/>
      <c r="K103" s="291"/>
      <c r="L103" s="292"/>
      <c r="M103" s="11"/>
      <c r="N103" s="11"/>
      <c r="O103" s="11"/>
      <c r="P103" s="11"/>
      <c r="Q103" s="11"/>
      <c r="R103" s="11"/>
      <c r="S103" s="11"/>
      <c r="T103" s="292"/>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row>
    <row r="104" spans="1:95" ht="15.75" customHeight="1" x14ac:dyDescent="0.3">
      <c r="A104" s="11"/>
      <c r="B104" s="11"/>
      <c r="C104" s="11"/>
      <c r="D104" s="11"/>
      <c r="E104" s="11"/>
      <c r="F104" s="11"/>
      <c r="G104" s="11"/>
      <c r="H104" s="11"/>
      <c r="I104" s="11"/>
      <c r="J104" s="11"/>
      <c r="K104" s="291"/>
      <c r="L104" s="292"/>
      <c r="M104" s="11"/>
      <c r="N104" s="11"/>
      <c r="O104" s="11"/>
      <c r="P104" s="11"/>
      <c r="Q104" s="11"/>
      <c r="R104" s="11"/>
      <c r="S104" s="11"/>
      <c r="T104" s="292"/>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row>
    <row r="105" spans="1:95" ht="15.75" customHeight="1" x14ac:dyDescent="0.3">
      <c r="A105" s="11"/>
      <c r="B105" s="11"/>
      <c r="C105" s="11"/>
      <c r="D105" s="11"/>
      <c r="E105" s="11"/>
      <c r="F105" s="11"/>
      <c r="G105" s="11"/>
      <c r="H105" s="11"/>
      <c r="I105" s="11"/>
      <c r="J105" s="11"/>
      <c r="K105" s="291"/>
      <c r="L105" s="292"/>
      <c r="M105" s="11"/>
      <c r="N105" s="11"/>
      <c r="O105" s="11"/>
      <c r="P105" s="11"/>
      <c r="Q105" s="11"/>
      <c r="R105" s="11"/>
      <c r="S105" s="11"/>
      <c r="T105" s="292"/>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row>
    <row r="106" spans="1:95" ht="15.75" customHeight="1" x14ac:dyDescent="0.3">
      <c r="A106" s="11"/>
      <c r="B106" s="11"/>
      <c r="C106" s="11"/>
      <c r="D106" s="11"/>
      <c r="E106" s="11"/>
      <c r="F106" s="11"/>
      <c r="G106" s="11"/>
      <c r="H106" s="11"/>
      <c r="I106" s="11"/>
      <c r="J106" s="11"/>
      <c r="K106" s="291"/>
      <c r="L106" s="292"/>
      <c r="M106" s="11"/>
      <c r="N106" s="11"/>
      <c r="O106" s="11"/>
      <c r="P106" s="11"/>
      <c r="Q106" s="11"/>
      <c r="R106" s="11"/>
      <c r="S106" s="11"/>
      <c r="T106" s="292"/>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row>
    <row r="107" spans="1:95" ht="15.75" customHeight="1" x14ac:dyDescent="0.3">
      <c r="A107" s="11"/>
      <c r="B107" s="11"/>
      <c r="C107" s="11"/>
      <c r="D107" s="11"/>
      <c r="E107" s="11"/>
      <c r="F107" s="11"/>
      <c r="G107" s="11"/>
      <c r="H107" s="11"/>
      <c r="I107" s="11"/>
      <c r="J107" s="11"/>
      <c r="K107" s="291"/>
      <c r="L107" s="292"/>
      <c r="M107" s="11"/>
      <c r="N107" s="11"/>
      <c r="O107" s="11"/>
      <c r="P107" s="11"/>
      <c r="Q107" s="11"/>
      <c r="R107" s="11"/>
      <c r="S107" s="11"/>
      <c r="T107" s="292"/>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row>
    <row r="108" spans="1:95" ht="15.75" customHeight="1" x14ac:dyDescent="0.3">
      <c r="A108" s="11"/>
      <c r="B108" s="11"/>
      <c r="C108" s="11"/>
      <c r="D108" s="11"/>
      <c r="E108" s="11"/>
      <c r="F108" s="11"/>
      <c r="G108" s="11"/>
      <c r="H108" s="11"/>
      <c r="I108" s="11"/>
      <c r="J108" s="11"/>
      <c r="K108" s="291"/>
      <c r="L108" s="292"/>
      <c r="M108" s="11"/>
      <c r="N108" s="11"/>
      <c r="O108" s="11"/>
      <c r="P108" s="11"/>
      <c r="Q108" s="11"/>
      <c r="R108" s="11"/>
      <c r="S108" s="11"/>
      <c r="T108" s="292"/>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row>
    <row r="109" spans="1:95" ht="15.75" customHeight="1" x14ac:dyDescent="0.3">
      <c r="A109" s="11"/>
      <c r="B109" s="11"/>
      <c r="C109" s="11"/>
      <c r="D109" s="11"/>
      <c r="E109" s="11"/>
      <c r="F109" s="11"/>
      <c r="G109" s="11"/>
      <c r="H109" s="11"/>
      <c r="I109" s="11"/>
      <c r="J109" s="11"/>
      <c r="K109" s="291"/>
      <c r="L109" s="292"/>
      <c r="M109" s="11"/>
      <c r="N109" s="11"/>
      <c r="O109" s="11"/>
      <c r="P109" s="11"/>
      <c r="Q109" s="11"/>
      <c r="R109" s="11"/>
      <c r="S109" s="11"/>
      <c r="T109" s="292"/>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row>
    <row r="110" spans="1:95" ht="15.75" customHeight="1" x14ac:dyDescent="0.3">
      <c r="A110" s="11"/>
      <c r="B110" s="11"/>
      <c r="C110" s="11"/>
      <c r="D110" s="11"/>
      <c r="E110" s="11"/>
      <c r="F110" s="11"/>
      <c r="G110" s="11"/>
      <c r="H110" s="11"/>
      <c r="I110" s="11"/>
      <c r="J110" s="11"/>
      <c r="K110" s="291"/>
      <c r="L110" s="292"/>
      <c r="M110" s="11"/>
      <c r="N110" s="11"/>
      <c r="O110" s="11"/>
      <c r="P110" s="11"/>
      <c r="Q110" s="11"/>
      <c r="R110" s="11"/>
      <c r="S110" s="11"/>
      <c r="T110" s="292"/>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row>
    <row r="111" spans="1:95" ht="15.75" customHeight="1" x14ac:dyDescent="0.3">
      <c r="A111" s="11"/>
      <c r="B111" s="11"/>
      <c r="C111" s="11"/>
      <c r="D111" s="11"/>
      <c r="E111" s="11"/>
      <c r="F111" s="11"/>
      <c r="G111" s="11"/>
      <c r="H111" s="11"/>
      <c r="I111" s="11"/>
      <c r="J111" s="11"/>
      <c r="K111" s="291"/>
      <c r="L111" s="292"/>
      <c r="M111" s="11"/>
      <c r="N111" s="11"/>
      <c r="O111" s="11"/>
      <c r="P111" s="11"/>
      <c r="Q111" s="11"/>
      <c r="R111" s="11"/>
      <c r="S111" s="11"/>
      <c r="T111" s="292"/>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row>
    <row r="112" spans="1:95" ht="15.75" customHeight="1" x14ac:dyDescent="0.3">
      <c r="A112" s="11"/>
      <c r="B112" s="11"/>
      <c r="C112" s="11"/>
      <c r="D112" s="11"/>
      <c r="E112" s="11"/>
      <c r="F112" s="11"/>
      <c r="G112" s="11"/>
      <c r="H112" s="11"/>
      <c r="I112" s="11"/>
      <c r="J112" s="11"/>
      <c r="K112" s="291"/>
      <c r="L112" s="292"/>
      <c r="M112" s="11"/>
      <c r="N112" s="11"/>
      <c r="O112" s="11"/>
      <c r="P112" s="11"/>
      <c r="Q112" s="11"/>
      <c r="R112" s="11"/>
      <c r="S112" s="11"/>
      <c r="T112" s="292"/>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row>
    <row r="113" spans="1:95" ht="15.75" customHeight="1" x14ac:dyDescent="0.3">
      <c r="A113" s="11"/>
      <c r="B113" s="11"/>
      <c r="C113" s="11"/>
      <c r="D113" s="11"/>
      <c r="E113" s="11"/>
      <c r="F113" s="11"/>
      <c r="G113" s="11"/>
      <c r="H113" s="11"/>
      <c r="I113" s="11"/>
      <c r="J113" s="11"/>
      <c r="K113" s="291"/>
      <c r="L113" s="292"/>
      <c r="M113" s="11"/>
      <c r="N113" s="11"/>
      <c r="O113" s="11"/>
      <c r="P113" s="11"/>
      <c r="Q113" s="11"/>
      <c r="R113" s="11"/>
      <c r="S113" s="11"/>
      <c r="T113" s="292"/>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row>
    <row r="114" spans="1:95" ht="15.75" customHeight="1" x14ac:dyDescent="0.3">
      <c r="A114" s="11"/>
      <c r="B114" s="11"/>
      <c r="C114" s="11"/>
      <c r="D114" s="11"/>
      <c r="E114" s="11"/>
      <c r="F114" s="11"/>
      <c r="G114" s="11"/>
      <c r="H114" s="11"/>
      <c r="I114" s="11"/>
      <c r="J114" s="11"/>
      <c r="K114" s="291"/>
      <c r="L114" s="292"/>
      <c r="M114" s="11"/>
      <c r="N114" s="11"/>
      <c r="O114" s="11"/>
      <c r="P114" s="11"/>
      <c r="Q114" s="11"/>
      <c r="R114" s="11"/>
      <c r="S114" s="11"/>
      <c r="T114" s="292"/>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row>
    <row r="115" spans="1:95" ht="15.75" customHeight="1" x14ac:dyDescent="0.3">
      <c r="A115" s="11"/>
      <c r="B115" s="11"/>
      <c r="C115" s="11"/>
      <c r="D115" s="11"/>
      <c r="E115" s="11"/>
      <c r="F115" s="11"/>
      <c r="G115" s="11"/>
      <c r="H115" s="11"/>
      <c r="I115" s="11"/>
      <c r="J115" s="11"/>
      <c r="K115" s="291"/>
      <c r="L115" s="292"/>
      <c r="M115" s="11"/>
      <c r="N115" s="11"/>
      <c r="O115" s="11"/>
      <c r="P115" s="11"/>
      <c r="Q115" s="11"/>
      <c r="R115" s="11"/>
      <c r="S115" s="11"/>
      <c r="T115" s="292"/>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row>
    <row r="116" spans="1:95" ht="15.75" customHeight="1" x14ac:dyDescent="0.3">
      <c r="A116" s="11"/>
      <c r="B116" s="11"/>
      <c r="C116" s="11"/>
      <c r="D116" s="11"/>
      <c r="E116" s="11"/>
      <c r="F116" s="11"/>
      <c r="G116" s="11"/>
      <c r="H116" s="11"/>
      <c r="I116" s="11"/>
      <c r="J116" s="11"/>
      <c r="K116" s="291"/>
      <c r="L116" s="292"/>
      <c r="M116" s="11"/>
      <c r="N116" s="11"/>
      <c r="O116" s="11"/>
      <c r="P116" s="11"/>
      <c r="Q116" s="11"/>
      <c r="R116" s="11"/>
      <c r="S116" s="11"/>
      <c r="T116" s="292"/>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row>
    <row r="117" spans="1:95" ht="15.75" customHeight="1" x14ac:dyDescent="0.3">
      <c r="A117" s="11"/>
      <c r="B117" s="11"/>
      <c r="C117" s="11"/>
      <c r="D117" s="11"/>
      <c r="E117" s="11"/>
      <c r="F117" s="11"/>
      <c r="G117" s="11"/>
      <c r="H117" s="11"/>
      <c r="I117" s="11"/>
      <c r="J117" s="11"/>
      <c r="K117" s="291"/>
      <c r="L117" s="292"/>
      <c r="M117" s="11"/>
      <c r="N117" s="11"/>
      <c r="O117" s="11"/>
      <c r="P117" s="11"/>
      <c r="Q117" s="11"/>
      <c r="R117" s="11"/>
      <c r="S117" s="11"/>
      <c r="T117" s="292"/>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row>
    <row r="118" spans="1:95" ht="15.75" customHeight="1" x14ac:dyDescent="0.3">
      <c r="A118" s="11"/>
      <c r="B118" s="11"/>
      <c r="C118" s="11"/>
      <c r="D118" s="11"/>
      <c r="E118" s="11"/>
      <c r="F118" s="11"/>
      <c r="G118" s="11"/>
      <c r="H118" s="11"/>
      <c r="I118" s="11"/>
      <c r="J118" s="11"/>
      <c r="K118" s="291"/>
      <c r="L118" s="292"/>
      <c r="M118" s="11"/>
      <c r="N118" s="11"/>
      <c r="O118" s="11"/>
      <c r="P118" s="11"/>
      <c r="Q118" s="11"/>
      <c r="R118" s="11"/>
      <c r="S118" s="11"/>
      <c r="T118" s="292"/>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row>
    <row r="119" spans="1:95" ht="15.75" customHeight="1" x14ac:dyDescent="0.3">
      <c r="A119" s="11"/>
      <c r="B119" s="11"/>
      <c r="C119" s="11"/>
      <c r="D119" s="11"/>
      <c r="E119" s="11"/>
      <c r="F119" s="11"/>
      <c r="G119" s="11"/>
      <c r="H119" s="11"/>
      <c r="I119" s="11"/>
      <c r="J119" s="11"/>
      <c r="K119" s="291"/>
      <c r="L119" s="292"/>
      <c r="M119" s="11"/>
      <c r="N119" s="11"/>
      <c r="O119" s="11"/>
      <c r="P119" s="11"/>
      <c r="Q119" s="11"/>
      <c r="R119" s="11"/>
      <c r="S119" s="11"/>
      <c r="T119" s="292"/>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row>
    <row r="120" spans="1:95" ht="15.75" customHeight="1" x14ac:dyDescent="0.3">
      <c r="A120" s="11"/>
      <c r="B120" s="11"/>
      <c r="C120" s="11"/>
      <c r="D120" s="11"/>
      <c r="E120" s="11"/>
      <c r="F120" s="11"/>
      <c r="G120" s="11"/>
      <c r="H120" s="11"/>
      <c r="I120" s="11"/>
      <c r="J120" s="11"/>
      <c r="K120" s="291"/>
      <c r="L120" s="292"/>
      <c r="M120" s="11"/>
      <c r="N120" s="11"/>
      <c r="O120" s="11"/>
      <c r="P120" s="11"/>
      <c r="Q120" s="11"/>
      <c r="R120" s="11"/>
      <c r="S120" s="11"/>
      <c r="T120" s="292"/>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row>
    <row r="121" spans="1:95" ht="15.75" customHeight="1" x14ac:dyDescent="0.3">
      <c r="A121" s="11"/>
      <c r="B121" s="11"/>
      <c r="C121" s="11"/>
      <c r="D121" s="11"/>
      <c r="E121" s="11"/>
      <c r="F121" s="11"/>
      <c r="G121" s="11"/>
      <c r="H121" s="11"/>
      <c r="I121" s="11"/>
      <c r="J121" s="11"/>
      <c r="K121" s="291"/>
      <c r="L121" s="292"/>
      <c r="M121" s="11"/>
      <c r="N121" s="11"/>
      <c r="O121" s="11"/>
      <c r="P121" s="11"/>
      <c r="Q121" s="11"/>
      <c r="R121" s="11"/>
      <c r="S121" s="11"/>
      <c r="T121" s="292"/>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row>
    <row r="122" spans="1:95" ht="15.75" customHeight="1" x14ac:dyDescent="0.3">
      <c r="A122" s="11"/>
      <c r="B122" s="11"/>
      <c r="C122" s="11"/>
      <c r="D122" s="11"/>
      <c r="E122" s="11"/>
      <c r="F122" s="11"/>
      <c r="G122" s="11"/>
      <c r="H122" s="11"/>
      <c r="I122" s="11"/>
      <c r="J122" s="11"/>
      <c r="K122" s="291"/>
      <c r="L122" s="292"/>
      <c r="M122" s="11"/>
      <c r="N122" s="11"/>
      <c r="O122" s="11"/>
      <c r="P122" s="11"/>
      <c r="Q122" s="11"/>
      <c r="R122" s="11"/>
      <c r="S122" s="11"/>
      <c r="T122" s="292"/>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row>
    <row r="123" spans="1:95" ht="15.75" customHeight="1" x14ac:dyDescent="0.3">
      <c r="A123" s="11"/>
      <c r="B123" s="11"/>
      <c r="C123" s="11"/>
      <c r="D123" s="11"/>
      <c r="E123" s="11"/>
      <c r="F123" s="11"/>
      <c r="G123" s="11"/>
      <c r="H123" s="11"/>
      <c r="I123" s="11"/>
      <c r="J123" s="11"/>
      <c r="K123" s="291"/>
      <c r="L123" s="292"/>
      <c r="M123" s="11"/>
      <c r="N123" s="11"/>
      <c r="O123" s="11"/>
      <c r="P123" s="11"/>
      <c r="Q123" s="11"/>
      <c r="R123" s="11"/>
      <c r="S123" s="11"/>
      <c r="T123" s="292"/>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row>
    <row r="124" spans="1:95" ht="15.75" customHeight="1" x14ac:dyDescent="0.3">
      <c r="A124" s="11"/>
      <c r="B124" s="11"/>
      <c r="C124" s="11"/>
      <c r="D124" s="11"/>
      <c r="E124" s="11"/>
      <c r="F124" s="11"/>
      <c r="G124" s="11"/>
      <c r="H124" s="11"/>
      <c r="I124" s="11"/>
      <c r="J124" s="11"/>
      <c r="K124" s="291"/>
      <c r="L124" s="292"/>
      <c r="M124" s="11"/>
      <c r="N124" s="11"/>
      <c r="O124" s="11"/>
      <c r="P124" s="11"/>
      <c r="Q124" s="11"/>
      <c r="R124" s="11"/>
      <c r="S124" s="11"/>
      <c r="T124" s="292"/>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row>
    <row r="125" spans="1:95" ht="15.75" customHeight="1" x14ac:dyDescent="0.3">
      <c r="A125" s="11"/>
      <c r="B125" s="11"/>
      <c r="C125" s="11"/>
      <c r="D125" s="11"/>
      <c r="E125" s="11"/>
      <c r="F125" s="11"/>
      <c r="G125" s="11"/>
      <c r="H125" s="11"/>
      <c r="I125" s="11"/>
      <c r="J125" s="11"/>
      <c r="K125" s="291"/>
      <c r="L125" s="292"/>
      <c r="M125" s="11"/>
      <c r="N125" s="11"/>
      <c r="O125" s="11"/>
      <c r="P125" s="11"/>
      <c r="Q125" s="11"/>
      <c r="R125" s="11"/>
      <c r="S125" s="11"/>
      <c r="T125" s="292"/>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row>
    <row r="126" spans="1:95" ht="15.75" customHeight="1" x14ac:dyDescent="0.3">
      <c r="A126" s="11"/>
      <c r="B126" s="11"/>
      <c r="C126" s="11"/>
      <c r="D126" s="11"/>
      <c r="E126" s="11"/>
      <c r="F126" s="11"/>
      <c r="G126" s="11"/>
      <c r="H126" s="11"/>
      <c r="I126" s="11"/>
      <c r="J126" s="11"/>
      <c r="K126" s="291"/>
      <c r="L126" s="292"/>
      <c r="M126" s="11"/>
      <c r="N126" s="11"/>
      <c r="O126" s="11"/>
      <c r="P126" s="11"/>
      <c r="Q126" s="11"/>
      <c r="R126" s="11"/>
      <c r="S126" s="11"/>
      <c r="T126" s="292"/>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row>
    <row r="127" spans="1:95" ht="15.75" customHeight="1" x14ac:dyDescent="0.3">
      <c r="A127" s="11"/>
      <c r="B127" s="11"/>
      <c r="C127" s="11"/>
      <c r="D127" s="11"/>
      <c r="E127" s="11"/>
      <c r="F127" s="11"/>
      <c r="G127" s="11"/>
      <c r="H127" s="11"/>
      <c r="I127" s="11"/>
      <c r="J127" s="11"/>
      <c r="K127" s="291"/>
      <c r="L127" s="292"/>
      <c r="M127" s="11"/>
      <c r="N127" s="11"/>
      <c r="O127" s="11"/>
      <c r="P127" s="11"/>
      <c r="Q127" s="11"/>
      <c r="R127" s="11"/>
      <c r="S127" s="11"/>
      <c r="T127" s="292"/>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row>
    <row r="128" spans="1:95" ht="15.75" customHeight="1" x14ac:dyDescent="0.3">
      <c r="A128" s="11"/>
      <c r="B128" s="11"/>
      <c r="C128" s="11"/>
      <c r="D128" s="11"/>
      <c r="E128" s="11"/>
      <c r="F128" s="11"/>
      <c r="G128" s="11"/>
      <c r="H128" s="11"/>
      <c r="I128" s="11"/>
      <c r="J128" s="11"/>
      <c r="K128" s="291"/>
      <c r="L128" s="292"/>
      <c r="M128" s="11"/>
      <c r="N128" s="11"/>
      <c r="O128" s="11"/>
      <c r="P128" s="11"/>
      <c r="Q128" s="11"/>
      <c r="R128" s="11"/>
      <c r="S128" s="11"/>
      <c r="T128" s="292"/>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row>
    <row r="129" spans="1:95" ht="15.75" customHeight="1" x14ac:dyDescent="0.3">
      <c r="A129" s="11"/>
      <c r="B129" s="11"/>
      <c r="C129" s="11"/>
      <c r="D129" s="11"/>
      <c r="E129" s="11"/>
      <c r="F129" s="11"/>
      <c r="G129" s="11"/>
      <c r="H129" s="11"/>
      <c r="I129" s="11"/>
      <c r="J129" s="11"/>
      <c r="K129" s="291"/>
      <c r="L129" s="292"/>
      <c r="M129" s="11"/>
      <c r="N129" s="11"/>
      <c r="O129" s="11"/>
      <c r="P129" s="11"/>
      <c r="Q129" s="11"/>
      <c r="R129" s="11"/>
      <c r="S129" s="11"/>
      <c r="T129" s="292"/>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row>
    <row r="130" spans="1:95" ht="15.75" customHeight="1" x14ac:dyDescent="0.3">
      <c r="A130" s="11"/>
      <c r="B130" s="11"/>
      <c r="C130" s="11"/>
      <c r="D130" s="11"/>
      <c r="E130" s="11"/>
      <c r="F130" s="11"/>
      <c r="G130" s="11"/>
      <c r="H130" s="11"/>
      <c r="I130" s="11"/>
      <c r="J130" s="11"/>
      <c r="K130" s="291"/>
      <c r="L130" s="292"/>
      <c r="M130" s="11"/>
      <c r="N130" s="11"/>
      <c r="O130" s="11"/>
      <c r="P130" s="11"/>
      <c r="Q130" s="11"/>
      <c r="R130" s="11"/>
      <c r="S130" s="11"/>
      <c r="T130" s="292"/>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row>
    <row r="131" spans="1:95" ht="15.75" customHeight="1" x14ac:dyDescent="0.3">
      <c r="A131" s="11"/>
      <c r="B131" s="11"/>
      <c r="C131" s="11"/>
      <c r="D131" s="11"/>
      <c r="E131" s="11"/>
      <c r="F131" s="11"/>
      <c r="G131" s="11"/>
      <c r="H131" s="11"/>
      <c r="I131" s="11"/>
      <c r="J131" s="11"/>
      <c r="K131" s="291"/>
      <c r="L131" s="292"/>
      <c r="M131" s="11"/>
      <c r="N131" s="11"/>
      <c r="O131" s="11"/>
      <c r="P131" s="11"/>
      <c r="Q131" s="11"/>
      <c r="R131" s="11"/>
      <c r="S131" s="11"/>
      <c r="T131" s="292"/>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row>
    <row r="132" spans="1:95" ht="15.75" customHeight="1" x14ac:dyDescent="0.3">
      <c r="A132" s="11"/>
      <c r="B132" s="11"/>
      <c r="C132" s="11"/>
      <c r="D132" s="11"/>
      <c r="E132" s="11"/>
      <c r="F132" s="11"/>
      <c r="G132" s="11"/>
      <c r="H132" s="11"/>
      <c r="I132" s="11"/>
      <c r="J132" s="11"/>
      <c r="K132" s="291"/>
      <c r="L132" s="292"/>
      <c r="M132" s="11"/>
      <c r="N132" s="11"/>
      <c r="O132" s="11"/>
      <c r="P132" s="11"/>
      <c r="Q132" s="11"/>
      <c r="R132" s="11"/>
      <c r="S132" s="11"/>
      <c r="T132" s="292"/>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row>
    <row r="133" spans="1:95" ht="15.75" customHeight="1" x14ac:dyDescent="0.3">
      <c r="A133" s="11"/>
      <c r="B133" s="11"/>
      <c r="C133" s="11"/>
      <c r="D133" s="11"/>
      <c r="E133" s="11"/>
      <c r="F133" s="11"/>
      <c r="G133" s="11"/>
      <c r="H133" s="11"/>
      <c r="I133" s="11"/>
      <c r="J133" s="11"/>
      <c r="K133" s="291"/>
      <c r="L133" s="292"/>
      <c r="M133" s="11"/>
      <c r="N133" s="11"/>
      <c r="O133" s="11"/>
      <c r="P133" s="11"/>
      <c r="Q133" s="11"/>
      <c r="R133" s="11"/>
      <c r="S133" s="11"/>
      <c r="T133" s="292"/>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row>
    <row r="134" spans="1:95" ht="15.75" customHeight="1" x14ac:dyDescent="0.3">
      <c r="A134" s="11"/>
      <c r="B134" s="11"/>
      <c r="C134" s="11"/>
      <c r="D134" s="11"/>
      <c r="E134" s="11"/>
      <c r="F134" s="11"/>
      <c r="G134" s="11"/>
      <c r="H134" s="11"/>
      <c r="I134" s="11"/>
      <c r="J134" s="11"/>
      <c r="K134" s="291"/>
      <c r="L134" s="292"/>
      <c r="M134" s="11"/>
      <c r="N134" s="11"/>
      <c r="O134" s="11"/>
      <c r="P134" s="11"/>
      <c r="Q134" s="11"/>
      <c r="R134" s="11"/>
      <c r="S134" s="11"/>
      <c r="T134" s="292"/>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row>
    <row r="135" spans="1:95" ht="15.75" customHeight="1" x14ac:dyDescent="0.3">
      <c r="A135" s="11"/>
      <c r="B135" s="11"/>
      <c r="C135" s="11"/>
      <c r="D135" s="11"/>
      <c r="E135" s="11"/>
      <c r="F135" s="11"/>
      <c r="G135" s="11"/>
      <c r="H135" s="11"/>
      <c r="I135" s="11"/>
      <c r="J135" s="11"/>
      <c r="K135" s="291"/>
      <c r="L135" s="292"/>
      <c r="M135" s="11"/>
      <c r="N135" s="11"/>
      <c r="O135" s="11"/>
      <c r="P135" s="11"/>
      <c r="Q135" s="11"/>
      <c r="R135" s="11"/>
      <c r="S135" s="11"/>
      <c r="T135" s="292"/>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row>
    <row r="136" spans="1:95" ht="15.75" customHeight="1" x14ac:dyDescent="0.3">
      <c r="A136" s="11"/>
      <c r="B136" s="11"/>
      <c r="C136" s="11"/>
      <c r="D136" s="11"/>
      <c r="E136" s="11"/>
      <c r="F136" s="11"/>
      <c r="G136" s="11"/>
      <c r="H136" s="11"/>
      <c r="I136" s="11"/>
      <c r="J136" s="11"/>
      <c r="K136" s="291"/>
      <c r="L136" s="292"/>
      <c r="M136" s="11"/>
      <c r="N136" s="11"/>
      <c r="O136" s="11"/>
      <c r="P136" s="11"/>
      <c r="Q136" s="11"/>
      <c r="R136" s="11"/>
      <c r="S136" s="11"/>
      <c r="T136" s="292"/>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row>
    <row r="137" spans="1:95" ht="15.75" customHeight="1" x14ac:dyDescent="0.3">
      <c r="A137" s="11"/>
      <c r="B137" s="11"/>
      <c r="C137" s="11"/>
      <c r="D137" s="11"/>
      <c r="E137" s="11"/>
      <c r="F137" s="11"/>
      <c r="G137" s="11"/>
      <c r="H137" s="11"/>
      <c r="I137" s="11"/>
      <c r="J137" s="11"/>
      <c r="K137" s="291"/>
      <c r="L137" s="292"/>
      <c r="M137" s="11"/>
      <c r="N137" s="11"/>
      <c r="O137" s="11"/>
      <c r="P137" s="11"/>
      <c r="Q137" s="11"/>
      <c r="R137" s="11"/>
      <c r="S137" s="11"/>
      <c r="T137" s="292"/>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row>
    <row r="138" spans="1:95" ht="15.75" customHeight="1" x14ac:dyDescent="0.3">
      <c r="A138" s="11"/>
      <c r="B138" s="11"/>
      <c r="C138" s="11"/>
      <c r="D138" s="11"/>
      <c r="E138" s="11"/>
      <c r="F138" s="11"/>
      <c r="G138" s="11"/>
      <c r="H138" s="11"/>
      <c r="I138" s="11"/>
      <c r="J138" s="11"/>
      <c r="K138" s="291"/>
      <c r="L138" s="292"/>
      <c r="M138" s="11"/>
      <c r="N138" s="11"/>
      <c r="O138" s="11"/>
      <c r="P138" s="11"/>
      <c r="Q138" s="11"/>
      <c r="R138" s="11"/>
      <c r="S138" s="11"/>
      <c r="T138" s="292"/>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row>
    <row r="139" spans="1:95" ht="15.75" customHeight="1" x14ac:dyDescent="0.3">
      <c r="A139" s="11"/>
      <c r="B139" s="11"/>
      <c r="C139" s="11"/>
      <c r="D139" s="11"/>
      <c r="E139" s="11"/>
      <c r="F139" s="11"/>
      <c r="G139" s="11"/>
      <c r="H139" s="11"/>
      <c r="I139" s="11"/>
      <c r="J139" s="11"/>
      <c r="K139" s="291"/>
      <c r="L139" s="292"/>
      <c r="M139" s="11"/>
      <c r="N139" s="11"/>
      <c r="O139" s="11"/>
      <c r="P139" s="11"/>
      <c r="Q139" s="11"/>
      <c r="R139" s="11"/>
      <c r="S139" s="11"/>
      <c r="T139" s="292"/>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row>
    <row r="140" spans="1:95" ht="15.75" customHeight="1" x14ac:dyDescent="0.3">
      <c r="A140" s="11"/>
      <c r="B140" s="11"/>
      <c r="C140" s="11"/>
      <c r="D140" s="11"/>
      <c r="E140" s="11"/>
      <c r="F140" s="11"/>
      <c r="G140" s="11"/>
      <c r="H140" s="11"/>
      <c r="I140" s="11"/>
      <c r="J140" s="11"/>
      <c r="K140" s="291"/>
      <c r="L140" s="292"/>
      <c r="M140" s="11"/>
      <c r="N140" s="11"/>
      <c r="O140" s="11"/>
      <c r="P140" s="11"/>
      <c r="Q140" s="11"/>
      <c r="R140" s="11"/>
      <c r="S140" s="11"/>
      <c r="T140" s="292"/>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row>
    <row r="141" spans="1:95" ht="15.75" customHeight="1" x14ac:dyDescent="0.3">
      <c r="A141" s="11"/>
      <c r="B141" s="11"/>
      <c r="C141" s="11"/>
      <c r="D141" s="11"/>
      <c r="E141" s="11"/>
      <c r="F141" s="11"/>
      <c r="G141" s="11"/>
      <c r="H141" s="11"/>
      <c r="I141" s="11"/>
      <c r="J141" s="11"/>
      <c r="K141" s="291"/>
      <c r="L141" s="292"/>
      <c r="M141" s="11"/>
      <c r="N141" s="11"/>
      <c r="O141" s="11"/>
      <c r="P141" s="11"/>
      <c r="Q141" s="11"/>
      <c r="R141" s="11"/>
      <c r="S141" s="11"/>
      <c r="T141" s="292"/>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row>
    <row r="142" spans="1:95" ht="15.75" customHeight="1" x14ac:dyDescent="0.3">
      <c r="A142" s="11"/>
      <c r="B142" s="11"/>
      <c r="C142" s="11"/>
      <c r="D142" s="11"/>
      <c r="E142" s="11"/>
      <c r="F142" s="11"/>
      <c r="G142" s="11"/>
      <c r="H142" s="11"/>
      <c r="I142" s="11"/>
      <c r="J142" s="11"/>
      <c r="K142" s="291"/>
      <c r="L142" s="292"/>
      <c r="M142" s="11"/>
      <c r="N142" s="11"/>
      <c r="O142" s="11"/>
      <c r="P142" s="11"/>
      <c r="Q142" s="11"/>
      <c r="R142" s="11"/>
      <c r="S142" s="11"/>
      <c r="T142" s="292"/>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row>
    <row r="143" spans="1:95" ht="15.75" customHeight="1" x14ac:dyDescent="0.3">
      <c r="A143" s="11"/>
      <c r="B143" s="11"/>
      <c r="C143" s="11"/>
      <c r="D143" s="11"/>
      <c r="E143" s="11"/>
      <c r="F143" s="11"/>
      <c r="G143" s="11"/>
      <c r="H143" s="11"/>
      <c r="I143" s="11"/>
      <c r="J143" s="11"/>
      <c r="K143" s="291"/>
      <c r="L143" s="292"/>
      <c r="M143" s="11"/>
      <c r="N143" s="11"/>
      <c r="O143" s="11"/>
      <c r="P143" s="11"/>
      <c r="Q143" s="11"/>
      <c r="R143" s="11"/>
      <c r="S143" s="11"/>
      <c r="T143" s="292"/>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row>
    <row r="144" spans="1:95" ht="15.75" customHeight="1" x14ac:dyDescent="0.3">
      <c r="A144" s="11"/>
      <c r="B144" s="11"/>
      <c r="C144" s="11"/>
      <c r="D144" s="11"/>
      <c r="E144" s="11"/>
      <c r="F144" s="11"/>
      <c r="G144" s="11"/>
      <c r="H144" s="11"/>
      <c r="I144" s="11"/>
      <c r="J144" s="11"/>
      <c r="K144" s="291"/>
      <c r="L144" s="292"/>
      <c r="M144" s="11"/>
      <c r="N144" s="11"/>
      <c r="O144" s="11"/>
      <c r="P144" s="11"/>
      <c r="Q144" s="11"/>
      <c r="R144" s="11"/>
      <c r="S144" s="11"/>
      <c r="T144" s="292"/>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row>
    <row r="145" spans="1:95" ht="15.75" customHeight="1" x14ac:dyDescent="0.3">
      <c r="A145" s="11"/>
      <c r="B145" s="11"/>
      <c r="C145" s="11"/>
      <c r="D145" s="11"/>
      <c r="E145" s="11"/>
      <c r="F145" s="11"/>
      <c r="G145" s="11"/>
      <c r="H145" s="11"/>
      <c r="I145" s="11"/>
      <c r="J145" s="11"/>
      <c r="K145" s="291"/>
      <c r="L145" s="292"/>
      <c r="M145" s="11"/>
      <c r="N145" s="11"/>
      <c r="O145" s="11"/>
      <c r="P145" s="11"/>
      <c r="Q145" s="11"/>
      <c r="R145" s="11"/>
      <c r="S145" s="11"/>
      <c r="T145" s="292"/>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row>
    <row r="146" spans="1:95" ht="15.75" customHeight="1" x14ac:dyDescent="0.3">
      <c r="A146" s="11"/>
      <c r="B146" s="11"/>
      <c r="C146" s="11"/>
      <c r="D146" s="11"/>
      <c r="E146" s="11"/>
      <c r="F146" s="11"/>
      <c r="G146" s="11"/>
      <c r="H146" s="11"/>
      <c r="I146" s="11"/>
      <c r="J146" s="11"/>
      <c r="K146" s="291"/>
      <c r="L146" s="292"/>
      <c r="M146" s="11"/>
      <c r="N146" s="11"/>
      <c r="O146" s="11"/>
      <c r="P146" s="11"/>
      <c r="Q146" s="11"/>
      <c r="R146" s="11"/>
      <c r="S146" s="11"/>
      <c r="T146" s="292"/>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row>
    <row r="147" spans="1:95" ht="15.75" customHeight="1" x14ac:dyDescent="0.3">
      <c r="A147" s="11"/>
      <c r="B147" s="11"/>
      <c r="C147" s="11"/>
      <c r="D147" s="11"/>
      <c r="E147" s="11"/>
      <c r="F147" s="11"/>
      <c r="G147" s="11"/>
      <c r="H147" s="11"/>
      <c r="I147" s="11"/>
      <c r="J147" s="11"/>
      <c r="K147" s="291"/>
      <c r="L147" s="292"/>
      <c r="M147" s="11"/>
      <c r="N147" s="11"/>
      <c r="O147" s="11"/>
      <c r="P147" s="11"/>
      <c r="Q147" s="11"/>
      <c r="R147" s="11"/>
      <c r="S147" s="11"/>
      <c r="T147" s="292"/>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row>
    <row r="148" spans="1:95" ht="15.75" customHeight="1" x14ac:dyDescent="0.3">
      <c r="A148" s="11"/>
      <c r="B148" s="11"/>
      <c r="C148" s="11"/>
      <c r="D148" s="11"/>
      <c r="E148" s="11"/>
      <c r="F148" s="11"/>
      <c r="G148" s="11"/>
      <c r="H148" s="11"/>
      <c r="I148" s="11"/>
      <c r="J148" s="11"/>
      <c r="K148" s="291"/>
      <c r="L148" s="292"/>
      <c r="M148" s="11"/>
      <c r="N148" s="11"/>
      <c r="O148" s="11"/>
      <c r="P148" s="11"/>
      <c r="Q148" s="11"/>
      <c r="R148" s="11"/>
      <c r="S148" s="11"/>
      <c r="T148" s="292"/>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row>
    <row r="149" spans="1:95" ht="15.75" customHeight="1" x14ac:dyDescent="0.3">
      <c r="A149" s="11"/>
      <c r="B149" s="11"/>
      <c r="C149" s="11"/>
      <c r="D149" s="11"/>
      <c r="E149" s="11"/>
      <c r="F149" s="11"/>
      <c r="G149" s="11"/>
      <c r="H149" s="11"/>
      <c r="I149" s="11"/>
      <c r="J149" s="11"/>
      <c r="K149" s="291"/>
      <c r="L149" s="292"/>
      <c r="M149" s="11"/>
      <c r="N149" s="11"/>
      <c r="O149" s="11"/>
      <c r="P149" s="11"/>
      <c r="Q149" s="11"/>
      <c r="R149" s="11"/>
      <c r="S149" s="11"/>
      <c r="T149" s="292"/>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row>
    <row r="150" spans="1:95" ht="15.75" customHeight="1" x14ac:dyDescent="0.3">
      <c r="A150" s="11"/>
      <c r="B150" s="11"/>
      <c r="C150" s="11"/>
      <c r="D150" s="11"/>
      <c r="E150" s="11"/>
      <c r="F150" s="11"/>
      <c r="G150" s="11"/>
      <c r="H150" s="11"/>
      <c r="I150" s="11"/>
      <c r="J150" s="11"/>
      <c r="K150" s="291"/>
      <c r="L150" s="292"/>
      <c r="M150" s="11"/>
      <c r="N150" s="11"/>
      <c r="O150" s="11"/>
      <c r="P150" s="11"/>
      <c r="Q150" s="11"/>
      <c r="R150" s="11"/>
      <c r="S150" s="11"/>
      <c r="T150" s="292"/>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row>
    <row r="151" spans="1:95" ht="15.75" customHeight="1" x14ac:dyDescent="0.3">
      <c r="A151" s="11"/>
      <c r="B151" s="11"/>
      <c r="C151" s="11"/>
      <c r="D151" s="11"/>
      <c r="E151" s="11"/>
      <c r="F151" s="11"/>
      <c r="G151" s="11"/>
      <c r="H151" s="11"/>
      <c r="I151" s="11"/>
      <c r="J151" s="11"/>
      <c r="K151" s="291"/>
      <c r="L151" s="292"/>
      <c r="M151" s="11"/>
      <c r="N151" s="11"/>
      <c r="O151" s="11"/>
      <c r="P151" s="11"/>
      <c r="Q151" s="11"/>
      <c r="R151" s="11"/>
      <c r="S151" s="11"/>
      <c r="T151" s="292"/>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row>
    <row r="152" spans="1:95" ht="15.75" customHeight="1" x14ac:dyDescent="0.3">
      <c r="A152" s="11"/>
      <c r="B152" s="11"/>
      <c r="C152" s="11"/>
      <c r="D152" s="11"/>
      <c r="E152" s="11"/>
      <c r="F152" s="11"/>
      <c r="G152" s="11"/>
      <c r="H152" s="11"/>
      <c r="I152" s="11"/>
      <c r="J152" s="11"/>
      <c r="K152" s="291"/>
      <c r="L152" s="292"/>
      <c r="M152" s="11"/>
      <c r="N152" s="11"/>
      <c r="O152" s="11"/>
      <c r="P152" s="11"/>
      <c r="Q152" s="11"/>
      <c r="R152" s="11"/>
      <c r="S152" s="11"/>
      <c r="T152" s="292"/>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row>
    <row r="153" spans="1:95" ht="15.75" customHeight="1" x14ac:dyDescent="0.3">
      <c r="A153" s="11"/>
      <c r="B153" s="11"/>
      <c r="C153" s="11"/>
      <c r="D153" s="11"/>
      <c r="E153" s="11"/>
      <c r="F153" s="11"/>
      <c r="G153" s="11"/>
      <c r="H153" s="11"/>
      <c r="I153" s="11"/>
      <c r="J153" s="11"/>
      <c r="K153" s="291"/>
      <c r="L153" s="292"/>
      <c r="M153" s="11"/>
      <c r="N153" s="11"/>
      <c r="O153" s="11"/>
      <c r="P153" s="11"/>
      <c r="Q153" s="11"/>
      <c r="R153" s="11"/>
      <c r="S153" s="11"/>
      <c r="T153" s="292"/>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row>
    <row r="154" spans="1:95" ht="15.75" customHeight="1" x14ac:dyDescent="0.3">
      <c r="A154" s="11"/>
      <c r="B154" s="11"/>
      <c r="C154" s="11"/>
      <c r="D154" s="11"/>
      <c r="E154" s="11"/>
      <c r="F154" s="11"/>
      <c r="G154" s="11"/>
      <c r="H154" s="11"/>
      <c r="I154" s="11"/>
      <c r="J154" s="11"/>
      <c r="K154" s="291"/>
      <c r="L154" s="292"/>
      <c r="M154" s="11"/>
      <c r="N154" s="11"/>
      <c r="O154" s="11"/>
      <c r="P154" s="11"/>
      <c r="Q154" s="11"/>
      <c r="R154" s="11"/>
      <c r="S154" s="11"/>
      <c r="T154" s="292"/>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row>
    <row r="155" spans="1:95" ht="15.75" customHeight="1" x14ac:dyDescent="0.3">
      <c r="A155" s="11"/>
      <c r="B155" s="11"/>
      <c r="C155" s="11"/>
      <c r="D155" s="11"/>
      <c r="E155" s="11"/>
      <c r="F155" s="11"/>
      <c r="G155" s="11"/>
      <c r="H155" s="11"/>
      <c r="I155" s="11"/>
      <c r="J155" s="11"/>
      <c r="K155" s="291"/>
      <c r="L155" s="292"/>
      <c r="M155" s="11"/>
      <c r="N155" s="11"/>
      <c r="O155" s="11"/>
      <c r="P155" s="11"/>
      <c r="Q155" s="11"/>
      <c r="R155" s="11"/>
      <c r="S155" s="11"/>
      <c r="T155" s="292"/>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row>
    <row r="156" spans="1:95" ht="15.75" customHeight="1" x14ac:dyDescent="0.3">
      <c r="A156" s="11"/>
      <c r="B156" s="11"/>
      <c r="C156" s="11"/>
      <c r="D156" s="11"/>
      <c r="E156" s="11"/>
      <c r="F156" s="11"/>
      <c r="G156" s="11"/>
      <c r="H156" s="11"/>
      <c r="I156" s="11"/>
      <c r="J156" s="11"/>
      <c r="K156" s="291"/>
      <c r="L156" s="292"/>
      <c r="M156" s="11"/>
      <c r="N156" s="11"/>
      <c r="O156" s="11"/>
      <c r="P156" s="11"/>
      <c r="Q156" s="11"/>
      <c r="R156" s="11"/>
      <c r="S156" s="11"/>
      <c r="T156" s="292"/>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row>
    <row r="157" spans="1:95" ht="15.75" customHeight="1" x14ac:dyDescent="0.3">
      <c r="A157" s="11"/>
      <c r="B157" s="11"/>
      <c r="C157" s="11"/>
      <c r="D157" s="11"/>
      <c r="E157" s="11"/>
      <c r="F157" s="11"/>
      <c r="G157" s="11"/>
      <c r="H157" s="11"/>
      <c r="I157" s="11"/>
      <c r="J157" s="11"/>
      <c r="K157" s="291"/>
      <c r="L157" s="292"/>
      <c r="M157" s="11"/>
      <c r="N157" s="11"/>
      <c r="O157" s="11"/>
      <c r="P157" s="11"/>
      <c r="Q157" s="11"/>
      <c r="R157" s="11"/>
      <c r="S157" s="11"/>
      <c r="T157" s="292"/>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row>
    <row r="158" spans="1:95" ht="15.75" customHeight="1" x14ac:dyDescent="0.3">
      <c r="A158" s="11"/>
      <c r="B158" s="11"/>
      <c r="C158" s="11"/>
      <c r="D158" s="11"/>
      <c r="E158" s="11"/>
      <c r="F158" s="11"/>
      <c r="G158" s="11"/>
      <c r="H158" s="11"/>
      <c r="I158" s="11"/>
      <c r="J158" s="11"/>
      <c r="K158" s="291"/>
      <c r="L158" s="292"/>
      <c r="M158" s="11"/>
      <c r="N158" s="11"/>
      <c r="O158" s="11"/>
      <c r="P158" s="11"/>
      <c r="Q158" s="11"/>
      <c r="R158" s="11"/>
      <c r="S158" s="11"/>
      <c r="T158" s="292"/>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row>
    <row r="159" spans="1:95" ht="15.75" customHeight="1" x14ac:dyDescent="0.3">
      <c r="A159" s="11"/>
      <c r="B159" s="11"/>
      <c r="C159" s="11"/>
      <c r="D159" s="11"/>
      <c r="E159" s="11"/>
      <c r="F159" s="11"/>
      <c r="G159" s="11"/>
      <c r="H159" s="11"/>
      <c r="I159" s="11"/>
      <c r="J159" s="11"/>
      <c r="K159" s="291"/>
      <c r="L159" s="292"/>
      <c r="M159" s="11"/>
      <c r="N159" s="11"/>
      <c r="O159" s="11"/>
      <c r="P159" s="11"/>
      <c r="Q159" s="11"/>
      <c r="R159" s="11"/>
      <c r="S159" s="11"/>
      <c r="T159" s="292"/>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row>
    <row r="160" spans="1:95" ht="15.75" customHeight="1" x14ac:dyDescent="0.3">
      <c r="A160" s="11"/>
      <c r="B160" s="11"/>
      <c r="C160" s="11"/>
      <c r="D160" s="11"/>
      <c r="E160" s="11"/>
      <c r="F160" s="11"/>
      <c r="G160" s="11"/>
      <c r="H160" s="11"/>
      <c r="I160" s="11"/>
      <c r="J160" s="11"/>
      <c r="K160" s="291"/>
      <c r="L160" s="292"/>
      <c r="M160" s="11"/>
      <c r="N160" s="11"/>
      <c r="O160" s="11"/>
      <c r="P160" s="11"/>
      <c r="Q160" s="11"/>
      <c r="R160" s="11"/>
      <c r="S160" s="11"/>
      <c r="T160" s="292"/>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row>
    <row r="161" spans="1:95" ht="15.75" customHeight="1" x14ac:dyDescent="0.3">
      <c r="A161" s="11"/>
      <c r="B161" s="11"/>
      <c r="C161" s="11"/>
      <c r="D161" s="11"/>
      <c r="E161" s="11"/>
      <c r="F161" s="11"/>
      <c r="G161" s="11"/>
      <c r="H161" s="11"/>
      <c r="I161" s="11"/>
      <c r="J161" s="11"/>
      <c r="K161" s="291"/>
      <c r="L161" s="292"/>
      <c r="M161" s="11"/>
      <c r="N161" s="11"/>
      <c r="O161" s="11"/>
      <c r="P161" s="11"/>
      <c r="Q161" s="11"/>
      <c r="R161" s="11"/>
      <c r="S161" s="11"/>
      <c r="T161" s="292"/>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row>
    <row r="162" spans="1:95" ht="15.75" customHeight="1" x14ac:dyDescent="0.3">
      <c r="A162" s="11"/>
      <c r="B162" s="11"/>
      <c r="C162" s="11"/>
      <c r="D162" s="11"/>
      <c r="E162" s="11"/>
      <c r="F162" s="11"/>
      <c r="G162" s="11"/>
      <c r="H162" s="11"/>
      <c r="I162" s="11"/>
      <c r="J162" s="11"/>
      <c r="K162" s="291"/>
      <c r="L162" s="292"/>
      <c r="M162" s="11"/>
      <c r="N162" s="11"/>
      <c r="O162" s="11"/>
      <c r="P162" s="11"/>
      <c r="Q162" s="11"/>
      <c r="R162" s="11"/>
      <c r="S162" s="11"/>
      <c r="T162" s="292"/>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row>
    <row r="163" spans="1:95" ht="15.75" customHeight="1" x14ac:dyDescent="0.3">
      <c r="A163" s="11"/>
      <c r="B163" s="11"/>
      <c r="C163" s="11"/>
      <c r="D163" s="11"/>
      <c r="E163" s="11"/>
      <c r="F163" s="11"/>
      <c r="G163" s="11"/>
      <c r="H163" s="11"/>
      <c r="I163" s="11"/>
      <c r="J163" s="11"/>
      <c r="K163" s="291"/>
      <c r="L163" s="292"/>
      <c r="M163" s="11"/>
      <c r="N163" s="11"/>
      <c r="O163" s="11"/>
      <c r="P163" s="11"/>
      <c r="Q163" s="11"/>
      <c r="R163" s="11"/>
      <c r="S163" s="11"/>
      <c r="T163" s="292"/>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row>
    <row r="164" spans="1:95" ht="15.75" customHeight="1" x14ac:dyDescent="0.3">
      <c r="A164" s="11"/>
      <c r="B164" s="11"/>
      <c r="C164" s="11"/>
      <c r="D164" s="11"/>
      <c r="E164" s="11"/>
      <c r="F164" s="11"/>
      <c r="G164" s="11"/>
      <c r="H164" s="11"/>
      <c r="I164" s="11"/>
      <c r="J164" s="11"/>
      <c r="K164" s="291"/>
      <c r="L164" s="292"/>
      <c r="M164" s="11"/>
      <c r="N164" s="11"/>
      <c r="O164" s="11"/>
      <c r="P164" s="11"/>
      <c r="Q164" s="11"/>
      <c r="R164" s="11"/>
      <c r="S164" s="11"/>
      <c r="T164" s="292"/>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row>
    <row r="165" spans="1:95" ht="15.75" customHeight="1" x14ac:dyDescent="0.3">
      <c r="A165" s="11"/>
      <c r="B165" s="11"/>
      <c r="C165" s="11"/>
      <c r="D165" s="11"/>
      <c r="E165" s="11"/>
      <c r="F165" s="11"/>
      <c r="G165" s="11"/>
      <c r="H165" s="11"/>
      <c r="I165" s="11"/>
      <c r="J165" s="11"/>
      <c r="K165" s="291"/>
      <c r="L165" s="292"/>
      <c r="M165" s="11"/>
      <c r="N165" s="11"/>
      <c r="O165" s="11"/>
      <c r="P165" s="11"/>
      <c r="Q165" s="11"/>
      <c r="R165" s="11"/>
      <c r="S165" s="11"/>
      <c r="T165" s="292"/>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row>
    <row r="166" spans="1:95" ht="15.75" customHeight="1" x14ac:dyDescent="0.3">
      <c r="A166" s="11"/>
      <c r="B166" s="11"/>
      <c r="C166" s="11"/>
      <c r="D166" s="11"/>
      <c r="E166" s="11"/>
      <c r="F166" s="11"/>
      <c r="G166" s="11"/>
      <c r="H166" s="11"/>
      <c r="I166" s="11"/>
      <c r="J166" s="11"/>
      <c r="K166" s="291"/>
      <c r="L166" s="292"/>
      <c r="M166" s="11"/>
      <c r="N166" s="11"/>
      <c r="O166" s="11"/>
      <c r="P166" s="11"/>
      <c r="Q166" s="11"/>
      <c r="R166" s="11"/>
      <c r="S166" s="11"/>
      <c r="T166" s="292"/>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row>
    <row r="167" spans="1:95" ht="15.75" customHeight="1" x14ac:dyDescent="0.3">
      <c r="A167" s="11"/>
      <c r="B167" s="11"/>
      <c r="C167" s="11"/>
      <c r="D167" s="11"/>
      <c r="E167" s="11"/>
      <c r="F167" s="11"/>
      <c r="G167" s="11"/>
      <c r="H167" s="11"/>
      <c r="I167" s="11"/>
      <c r="J167" s="11"/>
      <c r="K167" s="291"/>
      <c r="L167" s="292"/>
      <c r="M167" s="11"/>
      <c r="N167" s="11"/>
      <c r="O167" s="11"/>
      <c r="P167" s="11"/>
      <c r="Q167" s="11"/>
      <c r="R167" s="11"/>
      <c r="S167" s="11"/>
      <c r="T167" s="292"/>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row>
    <row r="168" spans="1:95" ht="15.75" customHeight="1" x14ac:dyDescent="0.3">
      <c r="A168" s="11"/>
      <c r="B168" s="11"/>
      <c r="C168" s="11"/>
      <c r="D168" s="11"/>
      <c r="E168" s="11"/>
      <c r="F168" s="11"/>
      <c r="G168" s="11"/>
      <c r="H168" s="11"/>
      <c r="I168" s="11"/>
      <c r="J168" s="11"/>
      <c r="K168" s="291"/>
      <c r="L168" s="292"/>
      <c r="M168" s="11"/>
      <c r="N168" s="11"/>
      <c r="O168" s="11"/>
      <c r="P168" s="11"/>
      <c r="Q168" s="11"/>
      <c r="R168" s="11"/>
      <c r="S168" s="11"/>
      <c r="T168" s="292"/>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row>
    <row r="169" spans="1:95" ht="15.75" customHeight="1" x14ac:dyDescent="0.3">
      <c r="A169" s="11"/>
      <c r="B169" s="11"/>
      <c r="C169" s="11"/>
      <c r="D169" s="11"/>
      <c r="E169" s="11"/>
      <c r="F169" s="11"/>
      <c r="G169" s="11"/>
      <c r="H169" s="11"/>
      <c r="I169" s="11"/>
      <c r="J169" s="11"/>
      <c r="K169" s="291"/>
      <c r="L169" s="292"/>
      <c r="M169" s="11"/>
      <c r="N169" s="11"/>
      <c r="O169" s="11"/>
      <c r="P169" s="11"/>
      <c r="Q169" s="11"/>
      <c r="R169" s="11"/>
      <c r="S169" s="11"/>
      <c r="T169" s="292"/>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row>
    <row r="170" spans="1:95" ht="15.75" customHeight="1" x14ac:dyDescent="0.3">
      <c r="A170" s="11"/>
      <c r="B170" s="11"/>
      <c r="C170" s="11"/>
      <c r="D170" s="11"/>
      <c r="E170" s="11"/>
      <c r="F170" s="11"/>
      <c r="G170" s="11"/>
      <c r="H170" s="11"/>
      <c r="I170" s="11"/>
      <c r="J170" s="11"/>
      <c r="K170" s="291"/>
      <c r="L170" s="292"/>
      <c r="M170" s="11"/>
      <c r="N170" s="11"/>
      <c r="O170" s="11"/>
      <c r="P170" s="11"/>
      <c r="Q170" s="11"/>
      <c r="R170" s="11"/>
      <c r="S170" s="11"/>
      <c r="T170" s="292"/>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row>
    <row r="171" spans="1:95" ht="15.75" customHeight="1" x14ac:dyDescent="0.3">
      <c r="A171" s="11"/>
      <c r="B171" s="11"/>
      <c r="C171" s="11"/>
      <c r="D171" s="11"/>
      <c r="E171" s="11"/>
      <c r="F171" s="11"/>
      <c r="G171" s="11"/>
      <c r="H171" s="11"/>
      <c r="I171" s="11"/>
      <c r="J171" s="11"/>
      <c r="K171" s="291"/>
      <c r="L171" s="292"/>
      <c r="M171" s="11"/>
      <c r="N171" s="11"/>
      <c r="O171" s="11"/>
      <c r="P171" s="11"/>
      <c r="Q171" s="11"/>
      <c r="R171" s="11"/>
      <c r="S171" s="11"/>
      <c r="T171" s="292"/>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row>
    <row r="172" spans="1:95" ht="15.75" customHeight="1" x14ac:dyDescent="0.3">
      <c r="A172" s="11"/>
      <c r="B172" s="11"/>
      <c r="C172" s="11"/>
      <c r="D172" s="11"/>
      <c r="E172" s="11"/>
      <c r="F172" s="11"/>
      <c r="G172" s="11"/>
      <c r="H172" s="11"/>
      <c r="I172" s="11"/>
      <c r="J172" s="11"/>
      <c r="K172" s="291"/>
      <c r="L172" s="292"/>
      <c r="M172" s="11"/>
      <c r="N172" s="11"/>
      <c r="O172" s="11"/>
      <c r="P172" s="11"/>
      <c r="Q172" s="11"/>
      <c r="R172" s="11"/>
      <c r="S172" s="11"/>
      <c r="T172" s="292"/>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row>
    <row r="173" spans="1:95" ht="15.75" customHeight="1" x14ac:dyDescent="0.3">
      <c r="A173" s="11"/>
      <c r="B173" s="11"/>
      <c r="C173" s="11"/>
      <c r="D173" s="11"/>
      <c r="E173" s="11"/>
      <c r="F173" s="11"/>
      <c r="G173" s="11"/>
      <c r="H173" s="11"/>
      <c r="I173" s="11"/>
      <c r="J173" s="11"/>
      <c r="K173" s="291"/>
      <c r="L173" s="292"/>
      <c r="M173" s="11"/>
      <c r="N173" s="11"/>
      <c r="O173" s="11"/>
      <c r="P173" s="11"/>
      <c r="Q173" s="11"/>
      <c r="R173" s="11"/>
      <c r="S173" s="11"/>
      <c r="T173" s="292"/>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row>
    <row r="174" spans="1:95" ht="15.75" customHeight="1" x14ac:dyDescent="0.3">
      <c r="A174" s="11"/>
      <c r="B174" s="11"/>
      <c r="C174" s="11"/>
      <c r="D174" s="11"/>
      <c r="E174" s="11"/>
      <c r="F174" s="11"/>
      <c r="G174" s="11"/>
      <c r="H174" s="11"/>
      <c r="I174" s="11"/>
      <c r="J174" s="11"/>
      <c r="K174" s="291"/>
      <c r="L174" s="292"/>
      <c r="M174" s="11"/>
      <c r="N174" s="11"/>
      <c r="O174" s="11"/>
      <c r="P174" s="11"/>
      <c r="Q174" s="11"/>
      <c r="R174" s="11"/>
      <c r="S174" s="11"/>
      <c r="T174" s="292"/>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row>
    <row r="175" spans="1:95" ht="15.75" customHeight="1" x14ac:dyDescent="0.3">
      <c r="A175" s="11"/>
      <c r="B175" s="11"/>
      <c r="C175" s="11"/>
      <c r="D175" s="11"/>
      <c r="E175" s="11"/>
      <c r="F175" s="11"/>
      <c r="G175" s="11"/>
      <c r="H175" s="11"/>
      <c r="I175" s="11"/>
      <c r="J175" s="11"/>
      <c r="K175" s="291"/>
      <c r="L175" s="292"/>
      <c r="M175" s="11"/>
      <c r="N175" s="11"/>
      <c r="O175" s="11"/>
      <c r="P175" s="11"/>
      <c r="Q175" s="11"/>
      <c r="R175" s="11"/>
      <c r="S175" s="11"/>
      <c r="T175" s="292"/>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row>
    <row r="176" spans="1:95" ht="15.75" customHeight="1" x14ac:dyDescent="0.3">
      <c r="A176" s="11"/>
      <c r="B176" s="11"/>
      <c r="C176" s="11"/>
      <c r="D176" s="11"/>
      <c r="E176" s="11"/>
      <c r="F176" s="11"/>
      <c r="G176" s="11"/>
      <c r="H176" s="11"/>
      <c r="I176" s="11"/>
      <c r="J176" s="11"/>
      <c r="K176" s="291"/>
      <c r="L176" s="292"/>
      <c r="M176" s="11"/>
      <c r="N176" s="11"/>
      <c r="O176" s="11"/>
      <c r="P176" s="11"/>
      <c r="Q176" s="11"/>
      <c r="R176" s="11"/>
      <c r="S176" s="11"/>
      <c r="T176" s="292"/>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row>
    <row r="177" spans="1:95" ht="15.75" customHeight="1" x14ac:dyDescent="0.3">
      <c r="A177" s="11"/>
      <c r="B177" s="11"/>
      <c r="C177" s="11"/>
      <c r="D177" s="11"/>
      <c r="E177" s="11"/>
      <c r="F177" s="11"/>
      <c r="G177" s="11"/>
      <c r="H177" s="11"/>
      <c r="I177" s="11"/>
      <c r="J177" s="11"/>
      <c r="K177" s="291"/>
      <c r="L177" s="292"/>
      <c r="M177" s="11"/>
      <c r="N177" s="11"/>
      <c r="O177" s="11"/>
      <c r="P177" s="11"/>
      <c r="Q177" s="11"/>
      <c r="R177" s="11"/>
      <c r="S177" s="11"/>
      <c r="T177" s="292"/>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row>
    <row r="178" spans="1:95" ht="15.75" customHeight="1" x14ac:dyDescent="0.3">
      <c r="A178" s="11"/>
      <c r="B178" s="11"/>
      <c r="C178" s="11"/>
      <c r="D178" s="11"/>
      <c r="E178" s="11"/>
      <c r="F178" s="11"/>
      <c r="G178" s="11"/>
      <c r="H178" s="11"/>
      <c r="I178" s="11"/>
      <c r="J178" s="11"/>
      <c r="K178" s="291"/>
      <c r="L178" s="292"/>
      <c r="M178" s="11"/>
      <c r="N178" s="11"/>
      <c r="O178" s="11"/>
      <c r="P178" s="11"/>
      <c r="Q178" s="11"/>
      <c r="R178" s="11"/>
      <c r="S178" s="11"/>
      <c r="T178" s="292"/>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row>
    <row r="179" spans="1:95" ht="15.75" customHeight="1" x14ac:dyDescent="0.3">
      <c r="A179" s="11"/>
      <c r="B179" s="11"/>
      <c r="C179" s="11"/>
      <c r="D179" s="11"/>
      <c r="E179" s="11"/>
      <c r="F179" s="11"/>
      <c r="G179" s="11"/>
      <c r="H179" s="11"/>
      <c r="I179" s="11"/>
      <c r="J179" s="11"/>
      <c r="K179" s="291"/>
      <c r="L179" s="292"/>
      <c r="M179" s="11"/>
      <c r="N179" s="11"/>
      <c r="O179" s="11"/>
      <c r="P179" s="11"/>
      <c r="Q179" s="11"/>
      <c r="R179" s="11"/>
      <c r="S179" s="11"/>
      <c r="T179" s="292"/>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row>
    <row r="180" spans="1:95" ht="15.75" customHeight="1" x14ac:dyDescent="0.3">
      <c r="A180" s="11"/>
      <c r="B180" s="11"/>
      <c r="C180" s="11"/>
      <c r="D180" s="11"/>
      <c r="E180" s="11"/>
      <c r="F180" s="11"/>
      <c r="G180" s="11"/>
      <c r="H180" s="11"/>
      <c r="I180" s="11"/>
      <c r="J180" s="11"/>
      <c r="K180" s="291"/>
      <c r="L180" s="292"/>
      <c r="M180" s="11"/>
      <c r="N180" s="11"/>
      <c r="O180" s="11"/>
      <c r="P180" s="11"/>
      <c r="Q180" s="11"/>
      <c r="R180" s="11"/>
      <c r="S180" s="11"/>
      <c r="T180" s="292"/>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row>
    <row r="181" spans="1:95" ht="15.75" customHeight="1" x14ac:dyDescent="0.3">
      <c r="A181" s="11"/>
      <c r="B181" s="11"/>
      <c r="C181" s="11"/>
      <c r="D181" s="11"/>
      <c r="E181" s="11"/>
      <c r="F181" s="11"/>
      <c r="G181" s="11"/>
      <c r="H181" s="11"/>
      <c r="I181" s="11"/>
      <c r="J181" s="11"/>
      <c r="K181" s="291"/>
      <c r="L181" s="292"/>
      <c r="M181" s="11"/>
      <c r="N181" s="11"/>
      <c r="O181" s="11"/>
      <c r="P181" s="11"/>
      <c r="Q181" s="11"/>
      <c r="R181" s="11"/>
      <c r="S181" s="11"/>
      <c r="T181" s="292"/>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row>
    <row r="182" spans="1:95" ht="15.75" customHeight="1" x14ac:dyDescent="0.3">
      <c r="A182" s="11"/>
      <c r="B182" s="11"/>
      <c r="C182" s="11"/>
      <c r="D182" s="11"/>
      <c r="E182" s="11"/>
      <c r="F182" s="11"/>
      <c r="G182" s="11"/>
      <c r="H182" s="11"/>
      <c r="I182" s="11"/>
      <c r="J182" s="11"/>
      <c r="K182" s="291"/>
      <c r="L182" s="292"/>
      <c r="M182" s="11"/>
      <c r="N182" s="11"/>
      <c r="O182" s="11"/>
      <c r="P182" s="11"/>
      <c r="Q182" s="11"/>
      <c r="R182" s="11"/>
      <c r="S182" s="11"/>
      <c r="T182" s="292"/>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row>
    <row r="183" spans="1:95" ht="15.75" customHeight="1" x14ac:dyDescent="0.3">
      <c r="A183" s="11"/>
      <c r="B183" s="11"/>
      <c r="C183" s="11"/>
      <c r="D183" s="11"/>
      <c r="E183" s="11"/>
      <c r="F183" s="11"/>
      <c r="G183" s="11"/>
      <c r="H183" s="11"/>
      <c r="I183" s="11"/>
      <c r="J183" s="11"/>
      <c r="K183" s="291"/>
      <c r="L183" s="292"/>
      <c r="M183" s="11"/>
      <c r="N183" s="11"/>
      <c r="O183" s="11"/>
      <c r="P183" s="11"/>
      <c r="Q183" s="11"/>
      <c r="R183" s="11"/>
      <c r="S183" s="11"/>
      <c r="T183" s="292"/>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row>
    <row r="184" spans="1:95" ht="15.75" customHeight="1" x14ac:dyDescent="0.3">
      <c r="A184" s="11"/>
      <c r="B184" s="11"/>
      <c r="C184" s="11"/>
      <c r="D184" s="11"/>
      <c r="E184" s="11"/>
      <c r="F184" s="11"/>
      <c r="G184" s="11"/>
      <c r="H184" s="11"/>
      <c r="I184" s="11"/>
      <c r="J184" s="11"/>
      <c r="K184" s="291"/>
      <c r="L184" s="292"/>
      <c r="M184" s="11"/>
      <c r="N184" s="11"/>
      <c r="O184" s="11"/>
      <c r="P184" s="11"/>
      <c r="Q184" s="11"/>
      <c r="R184" s="11"/>
      <c r="S184" s="11"/>
      <c r="T184" s="292"/>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row>
    <row r="185" spans="1:95" ht="15.75" customHeight="1" x14ac:dyDescent="0.3">
      <c r="A185" s="11"/>
      <c r="B185" s="11"/>
      <c r="C185" s="11"/>
      <c r="D185" s="11"/>
      <c r="E185" s="11"/>
      <c r="F185" s="11"/>
      <c r="G185" s="11"/>
      <c r="H185" s="11"/>
      <c r="I185" s="11"/>
      <c r="J185" s="11"/>
      <c r="K185" s="291"/>
      <c r="L185" s="292"/>
      <c r="M185" s="11"/>
      <c r="N185" s="11"/>
      <c r="O185" s="11"/>
      <c r="P185" s="11"/>
      <c r="Q185" s="11"/>
      <c r="R185" s="11"/>
      <c r="S185" s="11"/>
      <c r="T185" s="292"/>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row>
    <row r="186" spans="1:95" ht="15.75" customHeight="1" x14ac:dyDescent="0.3">
      <c r="A186" s="11"/>
      <c r="B186" s="11"/>
      <c r="C186" s="11"/>
      <c r="D186" s="11"/>
      <c r="E186" s="11"/>
      <c r="F186" s="11"/>
      <c r="G186" s="11"/>
      <c r="H186" s="11"/>
      <c r="I186" s="11"/>
      <c r="J186" s="11"/>
      <c r="K186" s="291"/>
      <c r="L186" s="292"/>
      <c r="M186" s="11"/>
      <c r="N186" s="11"/>
      <c r="O186" s="11"/>
      <c r="P186" s="11"/>
      <c r="Q186" s="11"/>
      <c r="R186" s="11"/>
      <c r="S186" s="11"/>
      <c r="T186" s="292"/>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row>
    <row r="187" spans="1:95" ht="15.75" customHeight="1" x14ac:dyDescent="0.3">
      <c r="A187" s="11"/>
      <c r="B187" s="11"/>
      <c r="C187" s="11"/>
      <c r="D187" s="11"/>
      <c r="E187" s="11"/>
      <c r="F187" s="11"/>
      <c r="G187" s="11"/>
      <c r="H187" s="11"/>
      <c r="I187" s="11"/>
      <c r="J187" s="11"/>
      <c r="K187" s="291"/>
      <c r="L187" s="292"/>
      <c r="M187" s="11"/>
      <c r="N187" s="11"/>
      <c r="O187" s="11"/>
      <c r="P187" s="11"/>
      <c r="Q187" s="11"/>
      <c r="R187" s="11"/>
      <c r="S187" s="11"/>
      <c r="T187" s="292"/>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row>
    <row r="188" spans="1:95" ht="15.75" customHeight="1" x14ac:dyDescent="0.3">
      <c r="A188" s="11"/>
      <c r="B188" s="11"/>
      <c r="C188" s="11"/>
      <c r="D188" s="11"/>
      <c r="E188" s="11"/>
      <c r="F188" s="11"/>
      <c r="G188" s="11"/>
      <c r="H188" s="11"/>
      <c r="I188" s="11"/>
      <c r="J188" s="11"/>
      <c r="K188" s="291"/>
      <c r="L188" s="292"/>
      <c r="M188" s="11"/>
      <c r="N188" s="11"/>
      <c r="O188" s="11"/>
      <c r="P188" s="11"/>
      <c r="Q188" s="11"/>
      <c r="R188" s="11"/>
      <c r="S188" s="11"/>
      <c r="T188" s="292"/>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row>
    <row r="189" spans="1:95" ht="15.75" customHeight="1" x14ac:dyDescent="0.3">
      <c r="A189" s="11"/>
      <c r="B189" s="11"/>
      <c r="C189" s="11"/>
      <c r="D189" s="11"/>
      <c r="E189" s="11"/>
      <c r="F189" s="11"/>
      <c r="G189" s="11"/>
      <c r="H189" s="11"/>
      <c r="I189" s="11"/>
      <c r="J189" s="11"/>
      <c r="K189" s="291"/>
      <c r="L189" s="292"/>
      <c r="M189" s="11"/>
      <c r="N189" s="11"/>
      <c r="O189" s="11"/>
      <c r="P189" s="11"/>
      <c r="Q189" s="11"/>
      <c r="R189" s="11"/>
      <c r="S189" s="11"/>
      <c r="T189" s="292"/>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row>
    <row r="190" spans="1:95" ht="15.75" customHeight="1" x14ac:dyDescent="0.3">
      <c r="A190" s="11"/>
      <c r="B190" s="11"/>
      <c r="C190" s="11"/>
      <c r="D190" s="11"/>
      <c r="E190" s="11"/>
      <c r="F190" s="11"/>
      <c r="G190" s="11"/>
      <c r="H190" s="11"/>
      <c r="I190" s="11"/>
      <c r="J190" s="11"/>
      <c r="K190" s="291"/>
      <c r="L190" s="292"/>
      <c r="M190" s="11"/>
      <c r="N190" s="11"/>
      <c r="O190" s="11"/>
      <c r="P190" s="11"/>
      <c r="Q190" s="11"/>
      <c r="R190" s="11"/>
      <c r="S190" s="11"/>
      <c r="T190" s="292"/>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row>
    <row r="191" spans="1:95" ht="15.75" customHeight="1" x14ac:dyDescent="0.3">
      <c r="A191" s="11"/>
      <c r="B191" s="11"/>
      <c r="C191" s="11"/>
      <c r="D191" s="11"/>
      <c r="E191" s="11"/>
      <c r="F191" s="11"/>
      <c r="G191" s="11"/>
      <c r="H191" s="11"/>
      <c r="I191" s="11"/>
      <c r="J191" s="11"/>
      <c r="K191" s="291"/>
      <c r="L191" s="292"/>
      <c r="M191" s="11"/>
      <c r="N191" s="11"/>
      <c r="O191" s="11"/>
      <c r="P191" s="11"/>
      <c r="Q191" s="11"/>
      <c r="R191" s="11"/>
      <c r="S191" s="11"/>
      <c r="T191" s="292"/>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row>
    <row r="192" spans="1:95" ht="15.75" customHeight="1" x14ac:dyDescent="0.3">
      <c r="A192" s="11"/>
      <c r="B192" s="11"/>
      <c r="C192" s="11"/>
      <c r="D192" s="11"/>
      <c r="E192" s="11"/>
      <c r="F192" s="11"/>
      <c r="G192" s="11"/>
      <c r="H192" s="11"/>
      <c r="I192" s="11"/>
      <c r="J192" s="11"/>
      <c r="K192" s="291"/>
      <c r="L192" s="292"/>
      <c r="M192" s="11"/>
      <c r="N192" s="11"/>
      <c r="O192" s="11"/>
      <c r="P192" s="11"/>
      <c r="Q192" s="11"/>
      <c r="R192" s="11"/>
      <c r="S192" s="11"/>
      <c r="T192" s="292"/>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row>
    <row r="193" spans="1:95" ht="15.75" customHeight="1" x14ac:dyDescent="0.3">
      <c r="A193" s="11"/>
      <c r="B193" s="11"/>
      <c r="C193" s="11"/>
      <c r="D193" s="11"/>
      <c r="E193" s="11"/>
      <c r="F193" s="11"/>
      <c r="G193" s="11"/>
      <c r="H193" s="11"/>
      <c r="I193" s="11"/>
      <c r="J193" s="11"/>
      <c r="K193" s="291"/>
      <c r="L193" s="292"/>
      <c r="M193" s="11"/>
      <c r="N193" s="11"/>
      <c r="O193" s="11"/>
      <c r="P193" s="11"/>
      <c r="Q193" s="11"/>
      <c r="R193" s="11"/>
      <c r="S193" s="11"/>
      <c r="T193" s="292"/>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row>
    <row r="194" spans="1:95" ht="15.75" customHeight="1" x14ac:dyDescent="0.3">
      <c r="A194" s="11"/>
      <c r="B194" s="11"/>
      <c r="C194" s="11"/>
      <c r="D194" s="11"/>
      <c r="E194" s="11"/>
      <c r="F194" s="11"/>
      <c r="G194" s="11"/>
      <c r="H194" s="11"/>
      <c r="I194" s="11"/>
      <c r="J194" s="11"/>
      <c r="K194" s="291"/>
      <c r="L194" s="292"/>
      <c r="M194" s="11"/>
      <c r="N194" s="11"/>
      <c r="O194" s="11"/>
      <c r="P194" s="11"/>
      <c r="Q194" s="11"/>
      <c r="R194" s="11"/>
      <c r="S194" s="11"/>
      <c r="T194" s="292"/>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row>
    <row r="195" spans="1:95" ht="15.75" customHeight="1" x14ac:dyDescent="0.3">
      <c r="A195" s="11"/>
      <c r="B195" s="11"/>
      <c r="C195" s="11"/>
      <c r="D195" s="11"/>
      <c r="E195" s="11"/>
      <c r="F195" s="11"/>
      <c r="G195" s="11"/>
      <c r="H195" s="11"/>
      <c r="I195" s="11"/>
      <c r="J195" s="11"/>
      <c r="K195" s="291"/>
      <c r="L195" s="292"/>
      <c r="M195" s="11"/>
      <c r="N195" s="11"/>
      <c r="O195" s="11"/>
      <c r="P195" s="11"/>
      <c r="Q195" s="11"/>
      <c r="R195" s="11"/>
      <c r="S195" s="11"/>
      <c r="T195" s="292"/>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row>
    <row r="196" spans="1:95" ht="15.75" customHeight="1" x14ac:dyDescent="0.3">
      <c r="A196" s="11"/>
      <c r="B196" s="11"/>
      <c r="C196" s="11"/>
      <c r="D196" s="11"/>
      <c r="E196" s="11"/>
      <c r="F196" s="11"/>
      <c r="G196" s="11"/>
      <c r="H196" s="11"/>
      <c r="I196" s="11"/>
      <c r="J196" s="11"/>
      <c r="K196" s="291"/>
      <c r="L196" s="292"/>
      <c r="M196" s="11"/>
      <c r="N196" s="11"/>
      <c r="O196" s="11"/>
      <c r="P196" s="11"/>
      <c r="Q196" s="11"/>
      <c r="R196" s="11"/>
      <c r="S196" s="11"/>
      <c r="T196" s="292"/>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row>
    <row r="197" spans="1:95" ht="15.75" customHeight="1" x14ac:dyDescent="0.3">
      <c r="A197" s="11"/>
      <c r="B197" s="11"/>
      <c r="C197" s="11"/>
      <c r="D197" s="11"/>
      <c r="E197" s="11"/>
      <c r="F197" s="11"/>
      <c r="G197" s="11"/>
      <c r="H197" s="11"/>
      <c r="I197" s="11"/>
      <c r="J197" s="11"/>
      <c r="K197" s="291"/>
      <c r="L197" s="292"/>
      <c r="M197" s="11"/>
      <c r="N197" s="11"/>
      <c r="O197" s="11"/>
      <c r="P197" s="11"/>
      <c r="Q197" s="11"/>
      <c r="R197" s="11"/>
      <c r="S197" s="11"/>
      <c r="T197" s="292"/>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row>
    <row r="198" spans="1:95" ht="15.75" customHeight="1" x14ac:dyDescent="0.3">
      <c r="A198" s="11"/>
      <c r="B198" s="11"/>
      <c r="C198" s="11"/>
      <c r="D198" s="11"/>
      <c r="E198" s="11"/>
      <c r="F198" s="11"/>
      <c r="G198" s="11"/>
      <c r="H198" s="11"/>
      <c r="I198" s="11"/>
      <c r="J198" s="11"/>
      <c r="K198" s="291"/>
      <c r="L198" s="292"/>
      <c r="M198" s="11"/>
      <c r="N198" s="11"/>
      <c r="O198" s="11"/>
      <c r="P198" s="11"/>
      <c r="Q198" s="11"/>
      <c r="R198" s="11"/>
      <c r="S198" s="11"/>
      <c r="T198" s="292"/>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row>
    <row r="199" spans="1:95" ht="15.75" customHeight="1" x14ac:dyDescent="0.3">
      <c r="A199" s="11"/>
      <c r="B199" s="11"/>
      <c r="C199" s="11"/>
      <c r="D199" s="11"/>
      <c r="E199" s="11"/>
      <c r="F199" s="11"/>
      <c r="G199" s="11"/>
      <c r="H199" s="11"/>
      <c r="I199" s="11"/>
      <c r="J199" s="11"/>
      <c r="K199" s="291"/>
      <c r="L199" s="292"/>
      <c r="M199" s="11"/>
      <c r="N199" s="11"/>
      <c r="O199" s="11"/>
      <c r="P199" s="11"/>
      <c r="Q199" s="11"/>
      <c r="R199" s="11"/>
      <c r="S199" s="11"/>
      <c r="T199" s="292"/>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row>
    <row r="200" spans="1:95" ht="15.75" customHeight="1" x14ac:dyDescent="0.3">
      <c r="A200" s="11"/>
      <c r="B200" s="11"/>
      <c r="C200" s="11"/>
      <c r="D200" s="11"/>
      <c r="E200" s="11"/>
      <c r="F200" s="11"/>
      <c r="G200" s="11"/>
      <c r="H200" s="11"/>
      <c r="I200" s="11"/>
      <c r="J200" s="11"/>
      <c r="K200" s="291"/>
      <c r="L200" s="292"/>
      <c r="M200" s="11"/>
      <c r="N200" s="11"/>
      <c r="O200" s="11"/>
      <c r="P200" s="11"/>
      <c r="Q200" s="11"/>
      <c r="R200" s="11"/>
      <c r="S200" s="11"/>
      <c r="T200" s="292"/>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row>
    <row r="201" spans="1:95" ht="15.75" customHeight="1" x14ac:dyDescent="0.3">
      <c r="A201" s="11"/>
      <c r="B201" s="11"/>
      <c r="C201" s="11"/>
      <c r="D201" s="11"/>
      <c r="E201" s="11"/>
      <c r="F201" s="11"/>
      <c r="G201" s="11"/>
      <c r="H201" s="11"/>
      <c r="I201" s="11"/>
      <c r="J201" s="11"/>
      <c r="K201" s="291"/>
      <c r="L201" s="292"/>
      <c r="M201" s="11"/>
      <c r="N201" s="11"/>
      <c r="O201" s="11"/>
      <c r="P201" s="11"/>
      <c r="Q201" s="11"/>
      <c r="R201" s="11"/>
      <c r="S201" s="11"/>
      <c r="T201" s="292"/>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row>
    <row r="202" spans="1:95" ht="15.75" customHeight="1" x14ac:dyDescent="0.3">
      <c r="A202" s="11"/>
      <c r="B202" s="11"/>
      <c r="C202" s="11"/>
      <c r="D202" s="11"/>
      <c r="E202" s="11"/>
      <c r="F202" s="11"/>
      <c r="G202" s="11"/>
      <c r="H202" s="11"/>
      <c r="I202" s="11"/>
      <c r="J202" s="11"/>
      <c r="K202" s="291"/>
      <c r="L202" s="292"/>
      <c r="M202" s="11"/>
      <c r="N202" s="11"/>
      <c r="O202" s="11"/>
      <c r="P202" s="11"/>
      <c r="Q202" s="11"/>
      <c r="R202" s="11"/>
      <c r="S202" s="11"/>
      <c r="T202" s="292"/>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row>
    <row r="203" spans="1:95" ht="15.75" customHeight="1" x14ac:dyDescent="0.3">
      <c r="A203" s="11"/>
      <c r="B203" s="11"/>
      <c r="C203" s="11"/>
      <c r="D203" s="11"/>
      <c r="E203" s="11"/>
      <c r="F203" s="11"/>
      <c r="G203" s="11"/>
      <c r="H203" s="11"/>
      <c r="I203" s="11"/>
      <c r="J203" s="11"/>
      <c r="K203" s="291"/>
      <c r="L203" s="292"/>
      <c r="M203" s="11"/>
      <c r="N203" s="11"/>
      <c r="O203" s="11"/>
      <c r="P203" s="11"/>
      <c r="Q203" s="11"/>
      <c r="R203" s="11"/>
      <c r="S203" s="11"/>
      <c r="T203" s="292"/>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row>
    <row r="204" spans="1:95" ht="15.75" customHeight="1" x14ac:dyDescent="0.3">
      <c r="A204" s="11"/>
      <c r="B204" s="11"/>
      <c r="C204" s="11"/>
      <c r="D204" s="11"/>
      <c r="E204" s="11"/>
      <c r="F204" s="11"/>
      <c r="G204" s="11"/>
      <c r="H204" s="11"/>
      <c r="I204" s="11"/>
      <c r="J204" s="11"/>
      <c r="K204" s="291"/>
      <c r="L204" s="292"/>
      <c r="M204" s="11"/>
      <c r="N204" s="11"/>
      <c r="O204" s="11"/>
      <c r="P204" s="11"/>
      <c r="Q204" s="11"/>
      <c r="R204" s="11"/>
      <c r="S204" s="11"/>
      <c r="T204" s="292"/>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row>
    <row r="205" spans="1:95" ht="15.75" customHeight="1" x14ac:dyDescent="0.3">
      <c r="A205" s="11"/>
      <c r="B205" s="11"/>
      <c r="C205" s="11"/>
      <c r="D205" s="11"/>
      <c r="E205" s="11"/>
      <c r="F205" s="11"/>
      <c r="G205" s="11"/>
      <c r="H205" s="11"/>
      <c r="I205" s="11"/>
      <c r="J205" s="11"/>
      <c r="K205" s="291"/>
      <c r="L205" s="292"/>
      <c r="M205" s="11"/>
      <c r="N205" s="11"/>
      <c r="O205" s="11"/>
      <c r="P205" s="11"/>
      <c r="Q205" s="11"/>
      <c r="R205" s="11"/>
      <c r="S205" s="11"/>
      <c r="T205" s="292"/>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row>
    <row r="206" spans="1:95" ht="15.75" customHeight="1" x14ac:dyDescent="0.3">
      <c r="A206" s="11"/>
      <c r="B206" s="11"/>
      <c r="C206" s="11"/>
      <c r="D206" s="11"/>
      <c r="E206" s="11"/>
      <c r="F206" s="11"/>
      <c r="G206" s="11"/>
      <c r="H206" s="11"/>
      <c r="I206" s="11"/>
      <c r="J206" s="11"/>
      <c r="K206" s="291"/>
      <c r="L206" s="292"/>
      <c r="M206" s="11"/>
      <c r="N206" s="11"/>
      <c r="O206" s="11"/>
      <c r="P206" s="11"/>
      <c r="Q206" s="11"/>
      <c r="R206" s="11"/>
      <c r="S206" s="11"/>
      <c r="T206" s="292"/>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row>
    <row r="207" spans="1:95" ht="15.75" customHeight="1" x14ac:dyDescent="0.3">
      <c r="A207" s="11"/>
      <c r="B207" s="11"/>
      <c r="C207" s="11"/>
      <c r="D207" s="11"/>
      <c r="E207" s="11"/>
      <c r="F207" s="11"/>
      <c r="G207" s="11"/>
      <c r="H207" s="11"/>
      <c r="I207" s="11"/>
      <c r="J207" s="11"/>
      <c r="K207" s="291"/>
      <c r="L207" s="292"/>
      <c r="M207" s="11"/>
      <c r="N207" s="11"/>
      <c r="O207" s="11"/>
      <c r="P207" s="11"/>
      <c r="Q207" s="11"/>
      <c r="R207" s="11"/>
      <c r="S207" s="11"/>
      <c r="T207" s="292"/>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row>
    <row r="208" spans="1:95" ht="15.75" customHeight="1" x14ac:dyDescent="0.3">
      <c r="A208" s="11"/>
      <c r="B208" s="11"/>
      <c r="C208" s="11"/>
      <c r="D208" s="11"/>
      <c r="E208" s="11"/>
      <c r="F208" s="11"/>
      <c r="G208" s="11"/>
      <c r="H208" s="11"/>
      <c r="I208" s="11"/>
      <c r="J208" s="11"/>
      <c r="K208" s="291"/>
      <c r="L208" s="292"/>
      <c r="M208" s="11"/>
      <c r="N208" s="11"/>
      <c r="O208" s="11"/>
      <c r="P208" s="11"/>
      <c r="Q208" s="11"/>
      <c r="R208" s="11"/>
      <c r="S208" s="11"/>
      <c r="T208" s="292"/>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row>
    <row r="209" spans="1:95" ht="15.75" customHeight="1" x14ac:dyDescent="0.3">
      <c r="A209" s="11"/>
      <c r="B209" s="11"/>
      <c r="C209" s="11"/>
      <c r="D209" s="11"/>
      <c r="E209" s="11"/>
      <c r="F209" s="11"/>
      <c r="G209" s="11"/>
      <c r="H209" s="11"/>
      <c r="I209" s="11"/>
      <c r="J209" s="11"/>
      <c r="K209" s="291"/>
      <c r="L209" s="292"/>
      <c r="M209" s="11"/>
      <c r="N209" s="11"/>
      <c r="O209" s="11"/>
      <c r="P209" s="11"/>
      <c r="Q209" s="11"/>
      <c r="R209" s="11"/>
      <c r="S209" s="11"/>
      <c r="T209" s="292"/>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row>
    <row r="210" spans="1:95" ht="15.75" customHeight="1" x14ac:dyDescent="0.3">
      <c r="A210" s="11"/>
      <c r="B210" s="11"/>
      <c r="C210" s="11"/>
      <c r="D210" s="11"/>
      <c r="E210" s="11"/>
      <c r="F210" s="11"/>
      <c r="G210" s="11"/>
      <c r="H210" s="11"/>
      <c r="I210" s="11"/>
      <c r="J210" s="11"/>
      <c r="K210" s="291"/>
      <c r="L210" s="292"/>
      <c r="M210" s="11"/>
      <c r="N210" s="11"/>
      <c r="O210" s="11"/>
      <c r="P210" s="11"/>
      <c r="Q210" s="11"/>
      <c r="R210" s="11"/>
      <c r="S210" s="11"/>
      <c r="T210" s="292"/>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row>
    <row r="211" spans="1:95" ht="15.75" customHeight="1" x14ac:dyDescent="0.3">
      <c r="A211" s="11"/>
      <c r="B211" s="11"/>
      <c r="C211" s="11"/>
      <c r="D211" s="11"/>
      <c r="E211" s="11"/>
      <c r="F211" s="11"/>
      <c r="G211" s="11"/>
      <c r="H211" s="11"/>
      <c r="I211" s="11"/>
      <c r="J211" s="11"/>
      <c r="K211" s="291"/>
      <c r="L211" s="292"/>
      <c r="M211" s="11"/>
      <c r="N211" s="11"/>
      <c r="O211" s="11"/>
      <c r="P211" s="11"/>
      <c r="Q211" s="11"/>
      <c r="R211" s="11"/>
      <c r="S211" s="11"/>
      <c r="T211" s="292"/>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row>
    <row r="212" spans="1:95" ht="15.75" customHeight="1" x14ac:dyDescent="0.3">
      <c r="A212" s="11"/>
      <c r="B212" s="11"/>
      <c r="C212" s="11"/>
      <c r="D212" s="11"/>
      <c r="E212" s="11"/>
      <c r="F212" s="11"/>
      <c r="G212" s="11"/>
      <c r="H212" s="11"/>
      <c r="I212" s="11"/>
      <c r="J212" s="11"/>
      <c r="K212" s="291"/>
      <c r="L212" s="292"/>
      <c r="M212" s="11"/>
      <c r="N212" s="11"/>
      <c r="O212" s="11"/>
      <c r="P212" s="11"/>
      <c r="Q212" s="11"/>
      <c r="R212" s="11"/>
      <c r="S212" s="11"/>
      <c r="T212" s="292"/>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row>
    <row r="213" spans="1:95" ht="15.75" customHeight="1" x14ac:dyDescent="0.3">
      <c r="A213" s="11"/>
      <c r="B213" s="11"/>
      <c r="C213" s="11"/>
      <c r="D213" s="11"/>
      <c r="E213" s="11"/>
      <c r="F213" s="11"/>
      <c r="G213" s="11"/>
      <c r="H213" s="11"/>
      <c r="I213" s="11"/>
      <c r="J213" s="11"/>
      <c r="K213" s="291"/>
      <c r="L213" s="292"/>
      <c r="M213" s="11"/>
      <c r="N213" s="11"/>
      <c r="O213" s="11"/>
      <c r="P213" s="11"/>
      <c r="Q213" s="11"/>
      <c r="R213" s="11"/>
      <c r="S213" s="11"/>
      <c r="T213" s="292"/>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row>
    <row r="214" spans="1:95" ht="15.75" customHeight="1" x14ac:dyDescent="0.3">
      <c r="A214" s="11"/>
      <c r="B214" s="11"/>
      <c r="C214" s="11"/>
      <c r="D214" s="11"/>
      <c r="E214" s="11"/>
      <c r="F214" s="11"/>
      <c r="G214" s="11"/>
      <c r="H214" s="11"/>
      <c r="I214" s="11"/>
      <c r="J214" s="11"/>
      <c r="K214" s="291"/>
      <c r="L214" s="292"/>
      <c r="M214" s="11"/>
      <c r="N214" s="11"/>
      <c r="O214" s="11"/>
      <c r="P214" s="11"/>
      <c r="Q214" s="11"/>
      <c r="R214" s="11"/>
      <c r="S214" s="11"/>
      <c r="T214" s="292"/>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row>
    <row r="215" spans="1:95" ht="15.75" customHeight="1" x14ac:dyDescent="0.3">
      <c r="A215" s="11"/>
      <c r="B215" s="11"/>
      <c r="C215" s="11"/>
      <c r="D215" s="11"/>
      <c r="E215" s="11"/>
      <c r="F215" s="11"/>
      <c r="G215" s="11"/>
      <c r="H215" s="11"/>
      <c r="I215" s="11"/>
      <c r="J215" s="11"/>
      <c r="K215" s="291"/>
      <c r="L215" s="292"/>
      <c r="M215" s="11"/>
      <c r="N215" s="11"/>
      <c r="O215" s="11"/>
      <c r="P215" s="11"/>
      <c r="Q215" s="11"/>
      <c r="R215" s="11"/>
      <c r="S215" s="11"/>
      <c r="T215" s="292"/>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row>
    <row r="216" spans="1:95" ht="15.75" customHeight="1" x14ac:dyDescent="0.3">
      <c r="A216" s="11"/>
      <c r="B216" s="11"/>
      <c r="C216" s="11"/>
      <c r="D216" s="11"/>
      <c r="E216" s="11"/>
      <c r="F216" s="11"/>
      <c r="G216" s="11"/>
      <c r="H216" s="11"/>
      <c r="I216" s="11"/>
      <c r="J216" s="11"/>
      <c r="K216" s="291"/>
      <c r="L216" s="292"/>
      <c r="M216" s="11"/>
      <c r="N216" s="11"/>
      <c r="O216" s="11"/>
      <c r="P216" s="11"/>
      <c r="Q216" s="11"/>
      <c r="R216" s="11"/>
      <c r="S216" s="11"/>
      <c r="T216" s="292"/>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row>
    <row r="217" spans="1:95" ht="15.75" customHeight="1" x14ac:dyDescent="0.3">
      <c r="A217" s="11"/>
      <c r="B217" s="11"/>
      <c r="C217" s="11"/>
      <c r="D217" s="11"/>
      <c r="E217" s="11"/>
      <c r="F217" s="11"/>
      <c r="G217" s="11"/>
      <c r="H217" s="11"/>
      <c r="I217" s="11"/>
      <c r="J217" s="11"/>
      <c r="K217" s="291"/>
      <c r="L217" s="292"/>
      <c r="M217" s="11"/>
      <c r="N217" s="11"/>
      <c r="O217" s="11"/>
      <c r="P217" s="11"/>
      <c r="Q217" s="11"/>
      <c r="R217" s="11"/>
      <c r="S217" s="11"/>
      <c r="T217" s="292"/>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row>
    <row r="218" spans="1:95" ht="15.75" customHeight="1" x14ac:dyDescent="0.3">
      <c r="A218" s="11"/>
      <c r="B218" s="11"/>
      <c r="C218" s="11"/>
      <c r="D218" s="11"/>
      <c r="E218" s="11"/>
      <c r="F218" s="11"/>
      <c r="G218" s="11"/>
      <c r="H218" s="11"/>
      <c r="I218" s="11"/>
      <c r="J218" s="11"/>
      <c r="K218" s="291"/>
      <c r="L218" s="292"/>
      <c r="M218" s="11"/>
      <c r="N218" s="11"/>
      <c r="O218" s="11"/>
      <c r="P218" s="11"/>
      <c r="Q218" s="11"/>
      <c r="R218" s="11"/>
      <c r="S218" s="11"/>
      <c r="T218" s="292"/>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row>
    <row r="219" spans="1:95" ht="15.75" customHeight="1" x14ac:dyDescent="0.3">
      <c r="A219" s="11"/>
      <c r="B219" s="11"/>
      <c r="C219" s="11"/>
      <c r="D219" s="11"/>
      <c r="E219" s="11"/>
      <c r="F219" s="11"/>
      <c r="G219" s="11"/>
      <c r="H219" s="11"/>
      <c r="I219" s="11"/>
      <c r="J219" s="11"/>
      <c r="K219" s="291"/>
      <c r="L219" s="292"/>
      <c r="M219" s="11"/>
      <c r="N219" s="11"/>
      <c r="O219" s="11"/>
      <c r="P219" s="11"/>
      <c r="Q219" s="11"/>
      <c r="R219" s="11"/>
      <c r="S219" s="11"/>
      <c r="T219" s="292"/>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row>
    <row r="220" spans="1:95" ht="15.75" customHeight="1" x14ac:dyDescent="0.3">
      <c r="A220" s="11"/>
      <c r="B220" s="11"/>
      <c r="C220" s="11"/>
      <c r="D220" s="11"/>
      <c r="E220" s="11"/>
      <c r="F220" s="11"/>
      <c r="G220" s="11"/>
      <c r="H220" s="11"/>
      <c r="I220" s="11"/>
      <c r="J220" s="11"/>
      <c r="K220" s="291"/>
      <c r="L220" s="292"/>
      <c r="M220" s="11"/>
      <c r="N220" s="11"/>
      <c r="O220" s="11"/>
      <c r="P220" s="11"/>
      <c r="Q220" s="11"/>
      <c r="R220" s="11"/>
      <c r="S220" s="11"/>
      <c r="T220" s="292"/>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row>
    <row r="221" spans="1:95" ht="15.75" customHeight="1" x14ac:dyDescent="0.3">
      <c r="A221" s="11"/>
      <c r="B221" s="11"/>
      <c r="C221" s="11"/>
      <c r="D221" s="11"/>
      <c r="E221" s="11"/>
      <c r="F221" s="11"/>
      <c r="G221" s="11"/>
      <c r="H221" s="11"/>
      <c r="I221" s="11"/>
      <c r="J221" s="11"/>
      <c r="K221" s="291"/>
      <c r="L221" s="292"/>
      <c r="M221" s="11"/>
      <c r="N221" s="11"/>
      <c r="O221" s="11"/>
      <c r="P221" s="11"/>
      <c r="Q221" s="11"/>
      <c r="R221" s="11"/>
      <c r="S221" s="11"/>
      <c r="T221" s="292"/>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row>
    <row r="222" spans="1:95" ht="15.75" customHeight="1" x14ac:dyDescent="0.3">
      <c r="A222" s="11"/>
      <c r="B222" s="11"/>
      <c r="C222" s="11"/>
      <c r="D222" s="11"/>
      <c r="E222" s="11"/>
      <c r="F222" s="11"/>
      <c r="G222" s="11"/>
      <c r="H222" s="11"/>
      <c r="I222" s="11"/>
      <c r="J222" s="11"/>
      <c r="K222" s="291"/>
      <c r="L222" s="292"/>
      <c r="M222" s="11"/>
      <c r="N222" s="11"/>
      <c r="O222" s="11"/>
      <c r="P222" s="11"/>
      <c r="Q222" s="11"/>
      <c r="R222" s="11"/>
      <c r="S222" s="11"/>
      <c r="T222" s="292"/>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row>
    <row r="223" spans="1:95" ht="15.75" customHeight="1" x14ac:dyDescent="0.3">
      <c r="A223" s="11"/>
      <c r="B223" s="11"/>
      <c r="C223" s="11"/>
      <c r="D223" s="11"/>
      <c r="E223" s="11"/>
      <c r="F223" s="11"/>
      <c r="G223" s="11"/>
      <c r="H223" s="11"/>
      <c r="I223" s="11"/>
      <c r="J223" s="11"/>
      <c r="K223" s="291"/>
      <c r="L223" s="292"/>
      <c r="M223" s="11"/>
      <c r="N223" s="11"/>
      <c r="O223" s="11"/>
      <c r="P223" s="11"/>
      <c r="Q223" s="11"/>
      <c r="R223" s="11"/>
      <c r="S223" s="11"/>
      <c r="T223" s="292"/>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row>
    <row r="224" spans="1:95" ht="15.75" customHeight="1" x14ac:dyDescent="0.3">
      <c r="A224" s="11"/>
      <c r="B224" s="11"/>
      <c r="C224" s="11"/>
      <c r="D224" s="11"/>
      <c r="E224" s="11"/>
      <c r="F224" s="11"/>
      <c r="G224" s="11"/>
      <c r="H224" s="11"/>
      <c r="I224" s="11"/>
      <c r="J224" s="11"/>
      <c r="K224" s="291"/>
      <c r="L224" s="292"/>
      <c r="M224" s="11"/>
      <c r="N224" s="11"/>
      <c r="O224" s="11"/>
      <c r="P224" s="11"/>
      <c r="Q224" s="11"/>
      <c r="R224" s="11"/>
      <c r="S224" s="11"/>
      <c r="T224" s="292"/>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row>
    <row r="225" spans="1:95" ht="15.75" customHeight="1" x14ac:dyDescent="0.3">
      <c r="A225" s="11"/>
      <c r="B225" s="11"/>
      <c r="C225" s="11"/>
      <c r="D225" s="11"/>
      <c r="E225" s="11"/>
      <c r="F225" s="11"/>
      <c r="G225" s="11"/>
      <c r="H225" s="11"/>
      <c r="I225" s="11"/>
      <c r="J225" s="11"/>
      <c r="K225" s="291"/>
      <c r="L225" s="292"/>
      <c r="M225" s="11"/>
      <c r="N225" s="11"/>
      <c r="O225" s="11"/>
      <c r="P225" s="11"/>
      <c r="Q225" s="11"/>
      <c r="R225" s="11"/>
      <c r="S225" s="11"/>
      <c r="T225" s="292"/>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row>
    <row r="226" spans="1:95" ht="15.75" customHeight="1" x14ac:dyDescent="0.3">
      <c r="A226" s="11"/>
      <c r="B226" s="11"/>
      <c r="C226" s="11"/>
      <c r="D226" s="11"/>
      <c r="E226" s="11"/>
      <c r="F226" s="11"/>
      <c r="G226" s="11"/>
      <c r="H226" s="11"/>
      <c r="I226" s="11"/>
      <c r="J226" s="11"/>
      <c r="K226" s="291"/>
      <c r="L226" s="292"/>
      <c r="M226" s="11"/>
      <c r="N226" s="11"/>
      <c r="O226" s="11"/>
      <c r="P226" s="11"/>
      <c r="Q226" s="11"/>
      <c r="R226" s="11"/>
      <c r="S226" s="11"/>
      <c r="T226" s="292"/>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row>
    <row r="227" spans="1:95" ht="15.75" customHeight="1" x14ac:dyDescent="0.3">
      <c r="A227" s="11"/>
      <c r="B227" s="11"/>
      <c r="C227" s="11"/>
      <c r="D227" s="11"/>
      <c r="E227" s="11"/>
      <c r="F227" s="11"/>
      <c r="G227" s="11"/>
      <c r="H227" s="11"/>
      <c r="I227" s="11"/>
      <c r="J227" s="11"/>
      <c r="K227" s="291"/>
      <c r="L227" s="292"/>
      <c r="M227" s="11"/>
      <c r="N227" s="11"/>
      <c r="O227" s="11"/>
      <c r="P227" s="11"/>
      <c r="Q227" s="11"/>
      <c r="R227" s="11"/>
      <c r="S227" s="11"/>
      <c r="T227" s="292"/>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row>
    <row r="228" spans="1:95" ht="15.75" customHeight="1" x14ac:dyDescent="0.3">
      <c r="A228" s="11"/>
      <c r="B228" s="11"/>
      <c r="C228" s="11"/>
      <c r="D228" s="11"/>
      <c r="E228" s="11"/>
      <c r="F228" s="11"/>
      <c r="G228" s="11"/>
      <c r="H228" s="11"/>
      <c r="I228" s="11"/>
      <c r="J228" s="11"/>
      <c r="K228" s="291"/>
      <c r="L228" s="292"/>
      <c r="M228" s="11"/>
      <c r="N228" s="11"/>
      <c r="O228" s="11"/>
      <c r="P228" s="11"/>
      <c r="Q228" s="11"/>
      <c r="R228" s="11"/>
      <c r="S228" s="11"/>
      <c r="T228" s="292"/>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row>
    <row r="229" spans="1:95" ht="15.75" customHeight="1" x14ac:dyDescent="0.3">
      <c r="A229" s="11"/>
      <c r="B229" s="11"/>
      <c r="C229" s="11"/>
      <c r="D229" s="11"/>
      <c r="E229" s="11"/>
      <c r="F229" s="11"/>
      <c r="G229" s="11"/>
      <c r="H229" s="11"/>
      <c r="I229" s="11"/>
      <c r="J229" s="11"/>
      <c r="K229" s="291"/>
      <c r="L229" s="292"/>
      <c r="M229" s="11"/>
      <c r="N229" s="11"/>
      <c r="O229" s="11"/>
      <c r="P229" s="11"/>
      <c r="Q229" s="11"/>
      <c r="R229" s="11"/>
      <c r="S229" s="11"/>
      <c r="T229" s="292"/>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row>
    <row r="230" spans="1:95" ht="15.75" customHeight="1" x14ac:dyDescent="0.3">
      <c r="A230" s="11"/>
      <c r="B230" s="11"/>
      <c r="C230" s="11"/>
      <c r="D230" s="11"/>
      <c r="E230" s="11"/>
      <c r="F230" s="11"/>
      <c r="G230" s="11"/>
      <c r="H230" s="11"/>
      <c r="I230" s="11"/>
      <c r="J230" s="11"/>
      <c r="K230" s="291"/>
      <c r="L230" s="292"/>
      <c r="M230" s="11"/>
      <c r="N230" s="11"/>
      <c r="O230" s="11"/>
      <c r="P230" s="11"/>
      <c r="Q230" s="11"/>
      <c r="R230" s="11"/>
      <c r="S230" s="11"/>
      <c r="T230" s="292"/>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row>
    <row r="231" spans="1:95" ht="15.75" customHeight="1" x14ac:dyDescent="0.3">
      <c r="A231" s="11"/>
      <c r="B231" s="11"/>
      <c r="C231" s="11"/>
      <c r="D231" s="11"/>
      <c r="E231" s="11"/>
      <c r="F231" s="11"/>
      <c r="G231" s="11"/>
      <c r="H231" s="11"/>
      <c r="I231" s="11"/>
      <c r="J231" s="11"/>
      <c r="K231" s="291"/>
      <c r="L231" s="292"/>
      <c r="M231" s="11"/>
      <c r="N231" s="11"/>
      <c r="O231" s="11"/>
      <c r="P231" s="11"/>
      <c r="Q231" s="11"/>
      <c r="R231" s="11"/>
      <c r="S231" s="11"/>
      <c r="T231" s="292"/>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row>
    <row r="232" spans="1:95" ht="15.75" customHeight="1" x14ac:dyDescent="0.3">
      <c r="A232" s="11"/>
      <c r="B232" s="11"/>
      <c r="C232" s="11"/>
      <c r="D232" s="11"/>
      <c r="E232" s="11"/>
      <c r="F232" s="11"/>
      <c r="G232" s="11"/>
      <c r="H232" s="11"/>
      <c r="I232" s="11"/>
      <c r="J232" s="11"/>
      <c r="K232" s="291"/>
      <c r="L232" s="292"/>
      <c r="M232" s="11"/>
      <c r="N232" s="11"/>
      <c r="O232" s="11"/>
      <c r="P232" s="11"/>
      <c r="Q232" s="11"/>
      <c r="R232" s="11"/>
      <c r="S232" s="11"/>
      <c r="T232" s="292"/>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row>
    <row r="233" spans="1:95" ht="15.75" customHeight="1" x14ac:dyDescent="0.3">
      <c r="A233" s="11"/>
      <c r="B233" s="11"/>
      <c r="C233" s="11"/>
      <c r="D233" s="11"/>
      <c r="E233" s="11"/>
      <c r="F233" s="11"/>
      <c r="G233" s="11"/>
      <c r="H233" s="11"/>
      <c r="I233" s="11"/>
      <c r="J233" s="11"/>
      <c r="K233" s="291"/>
      <c r="L233" s="292"/>
      <c r="M233" s="11"/>
      <c r="N233" s="11"/>
      <c r="O233" s="11"/>
      <c r="P233" s="11"/>
      <c r="Q233" s="11"/>
      <c r="R233" s="11"/>
      <c r="S233" s="11"/>
      <c r="T233" s="292"/>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row>
    <row r="234" spans="1:95" ht="15.75" customHeight="1" x14ac:dyDescent="0.3">
      <c r="A234" s="11"/>
      <c r="B234" s="11"/>
      <c r="C234" s="11"/>
      <c r="D234" s="11"/>
      <c r="E234" s="11"/>
      <c r="F234" s="11"/>
      <c r="G234" s="11"/>
      <c r="H234" s="11"/>
      <c r="I234" s="11"/>
      <c r="J234" s="11"/>
      <c r="K234" s="291"/>
      <c r="L234" s="292"/>
      <c r="M234" s="11"/>
      <c r="N234" s="11"/>
      <c r="O234" s="11"/>
      <c r="P234" s="11"/>
      <c r="Q234" s="11"/>
      <c r="R234" s="11"/>
      <c r="S234" s="11"/>
      <c r="T234" s="292"/>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row>
    <row r="235" spans="1:95" ht="15.75" customHeight="1" x14ac:dyDescent="0.3">
      <c r="A235" s="11"/>
      <c r="B235" s="11"/>
      <c r="C235" s="11"/>
      <c r="D235" s="11"/>
      <c r="E235" s="11"/>
      <c r="F235" s="11"/>
      <c r="G235" s="11"/>
      <c r="H235" s="11"/>
      <c r="I235" s="11"/>
      <c r="J235" s="11"/>
      <c r="K235" s="291"/>
      <c r="L235" s="292"/>
      <c r="M235" s="11"/>
      <c r="N235" s="11"/>
      <c r="O235" s="11"/>
      <c r="P235" s="11"/>
      <c r="Q235" s="11"/>
      <c r="R235" s="11"/>
      <c r="S235" s="11"/>
      <c r="T235" s="292"/>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row>
    <row r="236" spans="1:95" ht="15.75" customHeight="1" x14ac:dyDescent="0.3">
      <c r="A236" s="11"/>
      <c r="B236" s="11"/>
      <c r="C236" s="11"/>
      <c r="D236" s="11"/>
      <c r="E236" s="11"/>
      <c r="F236" s="11"/>
      <c r="G236" s="11"/>
      <c r="H236" s="11"/>
      <c r="I236" s="11"/>
      <c r="J236" s="11"/>
      <c r="K236" s="291"/>
      <c r="L236" s="292"/>
      <c r="M236" s="11"/>
      <c r="N236" s="11"/>
      <c r="O236" s="11"/>
      <c r="P236" s="11"/>
      <c r="Q236" s="11"/>
      <c r="R236" s="11"/>
      <c r="S236" s="11"/>
      <c r="T236" s="292"/>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row>
    <row r="237" spans="1:95" ht="15.75" customHeight="1" x14ac:dyDescent="0.3">
      <c r="A237" s="11"/>
      <c r="B237" s="11"/>
      <c r="C237" s="11"/>
      <c r="D237" s="11"/>
      <c r="E237" s="11"/>
      <c r="F237" s="11"/>
      <c r="G237" s="11"/>
      <c r="H237" s="11"/>
      <c r="I237" s="11"/>
      <c r="J237" s="11"/>
      <c r="K237" s="291"/>
      <c r="L237" s="292"/>
      <c r="M237" s="11"/>
      <c r="N237" s="11"/>
      <c r="O237" s="11"/>
      <c r="P237" s="11"/>
      <c r="Q237" s="11"/>
      <c r="R237" s="11"/>
      <c r="S237" s="11"/>
      <c r="T237" s="292"/>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row>
    <row r="238" spans="1:95" ht="15.75" customHeight="1" x14ac:dyDescent="0.3">
      <c r="A238" s="11"/>
      <c r="B238" s="11"/>
      <c r="C238" s="11"/>
      <c r="D238" s="11"/>
      <c r="E238" s="11"/>
      <c r="F238" s="11"/>
      <c r="G238" s="11"/>
      <c r="H238" s="11"/>
      <c r="I238" s="11"/>
      <c r="J238" s="11"/>
      <c r="K238" s="291"/>
      <c r="L238" s="292"/>
      <c r="M238" s="11"/>
      <c r="N238" s="11"/>
      <c r="O238" s="11"/>
      <c r="P238" s="11"/>
      <c r="Q238" s="11"/>
      <c r="R238" s="11"/>
      <c r="S238" s="11"/>
      <c r="T238" s="292"/>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row>
    <row r="239" spans="1:95" ht="15.75" customHeight="1" x14ac:dyDescent="0.3">
      <c r="A239" s="11"/>
      <c r="B239" s="11"/>
      <c r="C239" s="11"/>
      <c r="D239" s="11"/>
      <c r="E239" s="11"/>
      <c r="F239" s="11"/>
      <c r="G239" s="11"/>
      <c r="H239" s="11"/>
      <c r="I239" s="11"/>
      <c r="J239" s="11"/>
      <c r="K239" s="291"/>
      <c r="L239" s="292"/>
      <c r="M239" s="11"/>
      <c r="N239" s="11"/>
      <c r="O239" s="11"/>
      <c r="P239" s="11"/>
      <c r="Q239" s="11"/>
      <c r="R239" s="11"/>
      <c r="S239" s="11"/>
      <c r="T239" s="292"/>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row>
    <row r="240" spans="1:95" ht="15.75" customHeight="1" x14ac:dyDescent="0.3">
      <c r="A240" s="11"/>
      <c r="B240" s="11"/>
      <c r="C240" s="11"/>
      <c r="D240" s="11"/>
      <c r="E240" s="11"/>
      <c r="F240" s="11"/>
      <c r="G240" s="11"/>
      <c r="H240" s="11"/>
      <c r="I240" s="11"/>
      <c r="J240" s="11"/>
      <c r="K240" s="291"/>
      <c r="L240" s="292"/>
      <c r="M240" s="11"/>
      <c r="N240" s="11"/>
      <c r="O240" s="11"/>
      <c r="P240" s="11"/>
      <c r="Q240" s="11"/>
      <c r="R240" s="11"/>
      <c r="S240" s="11"/>
      <c r="T240" s="292"/>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row>
    <row r="241" spans="1:95" ht="15.75" customHeight="1" x14ac:dyDescent="0.3">
      <c r="A241" s="11"/>
      <c r="B241" s="11"/>
      <c r="C241" s="11"/>
      <c r="D241" s="11"/>
      <c r="E241" s="11"/>
      <c r="F241" s="11"/>
      <c r="G241" s="11"/>
      <c r="H241" s="11"/>
      <c r="I241" s="11"/>
      <c r="J241" s="11"/>
      <c r="K241" s="291"/>
      <c r="L241" s="292"/>
      <c r="M241" s="11"/>
      <c r="N241" s="11"/>
      <c r="O241" s="11"/>
      <c r="P241" s="11"/>
      <c r="Q241" s="11"/>
      <c r="R241" s="11"/>
      <c r="S241" s="11"/>
      <c r="T241" s="292"/>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row>
    <row r="242" spans="1:95" ht="15.75" customHeight="1" x14ac:dyDescent="0.3">
      <c r="A242" s="11"/>
      <c r="B242" s="11"/>
      <c r="C242" s="11"/>
      <c r="D242" s="11"/>
      <c r="E242" s="11"/>
      <c r="F242" s="11"/>
      <c r="G242" s="11"/>
      <c r="H242" s="11"/>
      <c r="I242" s="11"/>
      <c r="J242" s="11"/>
      <c r="K242" s="291"/>
      <c r="L242" s="292"/>
      <c r="M242" s="11"/>
      <c r="N242" s="11"/>
      <c r="O242" s="11"/>
      <c r="P242" s="11"/>
      <c r="Q242" s="11"/>
      <c r="R242" s="11"/>
      <c r="S242" s="11"/>
      <c r="T242" s="292"/>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row>
    <row r="243" spans="1:95" ht="15.75" customHeight="1" x14ac:dyDescent="0.3">
      <c r="A243" s="11"/>
      <c r="B243" s="11"/>
      <c r="C243" s="11"/>
      <c r="D243" s="11"/>
      <c r="E243" s="11"/>
      <c r="F243" s="11"/>
      <c r="G243" s="11"/>
      <c r="H243" s="11"/>
      <c r="I243" s="11"/>
      <c r="J243" s="11"/>
      <c r="K243" s="291"/>
      <c r="L243" s="292"/>
      <c r="M243" s="11"/>
      <c r="N243" s="11"/>
      <c r="O243" s="11"/>
      <c r="P243" s="11"/>
      <c r="Q243" s="11"/>
      <c r="R243" s="11"/>
      <c r="S243" s="11"/>
      <c r="T243" s="292"/>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row>
    <row r="244" spans="1:95" ht="15.75" customHeight="1" x14ac:dyDescent="0.3">
      <c r="A244" s="11"/>
      <c r="B244" s="11"/>
      <c r="C244" s="11"/>
      <c r="D244" s="11"/>
      <c r="E244" s="11"/>
      <c r="F244" s="11"/>
      <c r="G244" s="11"/>
      <c r="H244" s="11"/>
      <c r="I244" s="11"/>
      <c r="J244" s="11"/>
      <c r="K244" s="291"/>
      <c r="L244" s="292"/>
      <c r="M244" s="11"/>
      <c r="N244" s="11"/>
      <c r="O244" s="11"/>
      <c r="P244" s="11"/>
      <c r="Q244" s="11"/>
      <c r="R244" s="11"/>
      <c r="S244" s="11"/>
      <c r="T244" s="292"/>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row>
    <row r="245" spans="1:95" ht="15.75" customHeight="1" x14ac:dyDescent="0.3">
      <c r="A245" s="11"/>
      <c r="B245" s="11"/>
      <c r="C245" s="11"/>
      <c r="D245" s="11"/>
      <c r="E245" s="11"/>
      <c r="F245" s="11"/>
      <c r="G245" s="11"/>
      <c r="H245" s="11"/>
      <c r="I245" s="11"/>
      <c r="J245" s="11"/>
      <c r="K245" s="291"/>
      <c r="L245" s="292"/>
      <c r="M245" s="11"/>
      <c r="N245" s="11"/>
      <c r="O245" s="11"/>
      <c r="P245" s="11"/>
      <c r="Q245" s="11"/>
      <c r="R245" s="11"/>
      <c r="S245" s="11"/>
      <c r="T245" s="292"/>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row>
    <row r="246" spans="1:95" ht="15.75" customHeight="1" x14ac:dyDescent="0.3">
      <c r="A246" s="11"/>
      <c r="B246" s="11"/>
      <c r="C246" s="11"/>
      <c r="D246" s="11"/>
      <c r="E246" s="11"/>
      <c r="F246" s="11"/>
      <c r="G246" s="11"/>
      <c r="H246" s="11"/>
      <c r="I246" s="11"/>
      <c r="J246" s="11"/>
      <c r="K246" s="291"/>
      <c r="L246" s="292"/>
      <c r="M246" s="11"/>
      <c r="N246" s="11"/>
      <c r="O246" s="11"/>
      <c r="P246" s="11"/>
      <c r="Q246" s="11"/>
      <c r="R246" s="11"/>
      <c r="S246" s="11"/>
      <c r="T246" s="292"/>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row>
    <row r="247" spans="1:95" ht="15.75" customHeight="1" x14ac:dyDescent="0.3">
      <c r="A247" s="11"/>
      <c r="B247" s="11"/>
      <c r="C247" s="11"/>
      <c r="D247" s="11"/>
      <c r="E247" s="11"/>
      <c r="F247" s="11"/>
      <c r="G247" s="11"/>
      <c r="H247" s="11"/>
      <c r="I247" s="11"/>
      <c r="J247" s="11"/>
      <c r="K247" s="291"/>
      <c r="L247" s="292"/>
      <c r="M247" s="11"/>
      <c r="N247" s="11"/>
      <c r="O247" s="11"/>
      <c r="P247" s="11"/>
      <c r="Q247" s="11"/>
      <c r="R247" s="11"/>
      <c r="S247" s="11"/>
      <c r="T247" s="292"/>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row>
    <row r="248" spans="1:95" ht="15.75" customHeight="1" x14ac:dyDescent="0.3">
      <c r="A248" s="11"/>
      <c r="B248" s="11"/>
      <c r="C248" s="11"/>
      <c r="D248" s="11"/>
      <c r="E248" s="11"/>
      <c r="F248" s="11"/>
      <c r="G248" s="11"/>
      <c r="H248" s="11"/>
      <c r="I248" s="11"/>
      <c r="J248" s="11"/>
      <c r="K248" s="291"/>
      <c r="L248" s="292"/>
      <c r="M248" s="11"/>
      <c r="N248" s="11"/>
      <c r="O248" s="11"/>
      <c r="P248" s="11"/>
      <c r="Q248" s="11"/>
      <c r="R248" s="11"/>
      <c r="S248" s="11"/>
      <c r="T248" s="292"/>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row>
    <row r="249" spans="1:95" ht="15.75" customHeight="1" x14ac:dyDescent="0.3">
      <c r="A249" s="11"/>
      <c r="B249" s="11"/>
      <c r="C249" s="11"/>
      <c r="D249" s="11"/>
      <c r="E249" s="11"/>
      <c r="F249" s="11"/>
      <c r="G249" s="11"/>
      <c r="H249" s="11"/>
      <c r="I249" s="11"/>
      <c r="J249" s="11"/>
      <c r="K249" s="291"/>
      <c r="L249" s="292"/>
      <c r="M249" s="11"/>
      <c r="N249" s="11"/>
      <c r="O249" s="11"/>
      <c r="P249" s="11"/>
      <c r="Q249" s="11"/>
      <c r="R249" s="11"/>
      <c r="S249" s="11"/>
      <c r="T249" s="292"/>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row>
    <row r="250" spans="1:95" ht="15.75" customHeight="1" x14ac:dyDescent="0.3">
      <c r="A250" s="11"/>
      <c r="B250" s="11"/>
      <c r="C250" s="11"/>
      <c r="D250" s="11"/>
      <c r="E250" s="11"/>
      <c r="F250" s="11"/>
      <c r="G250" s="11"/>
      <c r="H250" s="11"/>
      <c r="I250" s="11"/>
      <c r="J250" s="11"/>
      <c r="K250" s="291"/>
      <c r="L250" s="292"/>
      <c r="M250" s="11"/>
      <c r="N250" s="11"/>
      <c r="O250" s="11"/>
      <c r="P250" s="11"/>
      <c r="Q250" s="11"/>
      <c r="R250" s="11"/>
      <c r="S250" s="11"/>
      <c r="T250" s="292"/>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row>
    <row r="251" spans="1:95" ht="15.75" customHeight="1" x14ac:dyDescent="0.3">
      <c r="A251" s="11"/>
      <c r="B251" s="11"/>
      <c r="C251" s="11"/>
      <c r="D251" s="11"/>
      <c r="E251" s="11"/>
      <c r="F251" s="11"/>
      <c r="G251" s="11"/>
      <c r="H251" s="11"/>
      <c r="I251" s="11"/>
      <c r="J251" s="11"/>
      <c r="K251" s="291"/>
      <c r="L251" s="292"/>
      <c r="M251" s="11"/>
      <c r="N251" s="11"/>
      <c r="O251" s="11"/>
      <c r="P251" s="11"/>
      <c r="Q251" s="11"/>
      <c r="R251" s="11"/>
      <c r="S251" s="11"/>
      <c r="T251" s="292"/>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row>
    <row r="252" spans="1:95" ht="15.75" customHeight="1" x14ac:dyDescent="0.3">
      <c r="A252" s="11"/>
      <c r="B252" s="11"/>
      <c r="C252" s="11"/>
      <c r="D252" s="11"/>
      <c r="E252" s="11"/>
      <c r="F252" s="11"/>
      <c r="G252" s="11"/>
      <c r="H252" s="11"/>
      <c r="I252" s="11"/>
      <c r="J252" s="11"/>
      <c r="K252" s="291"/>
      <c r="L252" s="292"/>
      <c r="M252" s="11"/>
      <c r="N252" s="11"/>
      <c r="O252" s="11"/>
      <c r="P252" s="11"/>
      <c r="Q252" s="11"/>
      <c r="R252" s="11"/>
      <c r="S252" s="11"/>
      <c r="T252" s="292"/>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row>
    <row r="253" spans="1:95" ht="15.75" customHeight="1" x14ac:dyDescent="0.3">
      <c r="A253" s="11"/>
      <c r="B253" s="11"/>
      <c r="C253" s="11"/>
      <c r="D253" s="11"/>
      <c r="E253" s="11"/>
      <c r="F253" s="11"/>
      <c r="G253" s="11"/>
      <c r="H253" s="11"/>
      <c r="I253" s="11"/>
      <c r="J253" s="11"/>
      <c r="K253" s="291"/>
      <c r="L253" s="292"/>
      <c r="M253" s="11"/>
      <c r="N253" s="11"/>
      <c r="O253" s="11"/>
      <c r="P253" s="11"/>
      <c r="Q253" s="11"/>
      <c r="R253" s="11"/>
      <c r="S253" s="11"/>
      <c r="T253" s="292"/>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row>
    <row r="254" spans="1:95" ht="15.75" customHeight="1" x14ac:dyDescent="0.3">
      <c r="A254" s="11"/>
      <c r="B254" s="11"/>
      <c r="C254" s="11"/>
      <c r="D254" s="11"/>
      <c r="E254" s="11"/>
      <c r="F254" s="11"/>
      <c r="G254" s="11"/>
      <c r="H254" s="11"/>
      <c r="I254" s="11"/>
      <c r="J254" s="11"/>
      <c r="K254" s="291"/>
      <c r="L254" s="292"/>
      <c r="M254" s="11"/>
      <c r="N254" s="11"/>
      <c r="O254" s="11"/>
      <c r="P254" s="11"/>
      <c r="Q254" s="11"/>
      <c r="R254" s="11"/>
      <c r="S254" s="11"/>
      <c r="T254" s="292"/>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row>
    <row r="255" spans="1:95" ht="15.75" customHeight="1" x14ac:dyDescent="0.3">
      <c r="A255" s="11"/>
      <c r="B255" s="11"/>
      <c r="C255" s="11"/>
      <c r="D255" s="11"/>
      <c r="E255" s="11"/>
      <c r="F255" s="11"/>
      <c r="G255" s="11"/>
      <c r="H255" s="11"/>
      <c r="I255" s="11"/>
      <c r="J255" s="11"/>
      <c r="K255" s="291"/>
      <c r="L255" s="292"/>
      <c r="M255" s="11"/>
      <c r="N255" s="11"/>
      <c r="O255" s="11"/>
      <c r="P255" s="11"/>
      <c r="Q255" s="11"/>
      <c r="R255" s="11"/>
      <c r="S255" s="11"/>
      <c r="T255" s="292"/>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row>
    <row r="256" spans="1:95" ht="15.75" customHeight="1" x14ac:dyDescent="0.3">
      <c r="A256" s="11"/>
      <c r="B256" s="11"/>
      <c r="C256" s="11"/>
      <c r="D256" s="11"/>
      <c r="E256" s="11"/>
      <c r="F256" s="11"/>
      <c r="G256" s="11"/>
      <c r="H256" s="11"/>
      <c r="I256" s="11"/>
      <c r="J256" s="11"/>
      <c r="K256" s="291"/>
      <c r="L256" s="292"/>
      <c r="M256" s="11"/>
      <c r="N256" s="11"/>
      <c r="O256" s="11"/>
      <c r="P256" s="11"/>
      <c r="Q256" s="11"/>
      <c r="R256" s="11"/>
      <c r="S256" s="11"/>
      <c r="T256" s="292"/>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row>
    <row r="257" spans="1:95" ht="15.75" customHeight="1" x14ac:dyDescent="0.3">
      <c r="A257" s="11"/>
      <c r="B257" s="11"/>
      <c r="C257" s="11"/>
      <c r="D257" s="11"/>
      <c r="E257" s="11"/>
      <c r="F257" s="11"/>
      <c r="G257" s="11"/>
      <c r="H257" s="11"/>
      <c r="I257" s="11"/>
      <c r="J257" s="11"/>
      <c r="K257" s="291"/>
      <c r="L257" s="292"/>
      <c r="M257" s="11"/>
      <c r="N257" s="11"/>
      <c r="O257" s="11"/>
      <c r="P257" s="11"/>
      <c r="Q257" s="11"/>
      <c r="R257" s="11"/>
      <c r="S257" s="11"/>
      <c r="T257" s="292"/>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row>
    <row r="258" spans="1:95" ht="15.75" customHeight="1" x14ac:dyDescent="0.3">
      <c r="A258" s="11"/>
      <c r="B258" s="11"/>
      <c r="C258" s="11"/>
      <c r="D258" s="11"/>
      <c r="E258" s="11"/>
      <c r="F258" s="11"/>
      <c r="G258" s="11"/>
      <c r="H258" s="11"/>
      <c r="I258" s="11"/>
      <c r="J258" s="11"/>
      <c r="K258" s="291"/>
      <c r="L258" s="292"/>
      <c r="M258" s="11"/>
      <c r="N258" s="11"/>
      <c r="O258" s="11"/>
      <c r="P258" s="11"/>
      <c r="Q258" s="11"/>
      <c r="R258" s="11"/>
      <c r="S258" s="11"/>
      <c r="T258" s="292"/>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row>
    <row r="259" spans="1:95" ht="15.75" customHeight="1" x14ac:dyDescent="0.3">
      <c r="A259" s="11"/>
      <c r="B259" s="11"/>
      <c r="C259" s="11"/>
      <c r="D259" s="11"/>
      <c r="E259" s="11"/>
      <c r="F259" s="11"/>
      <c r="G259" s="11"/>
      <c r="H259" s="11"/>
      <c r="I259" s="11"/>
      <c r="J259" s="11"/>
      <c r="K259" s="291"/>
      <c r="L259" s="292"/>
      <c r="M259" s="11"/>
      <c r="N259" s="11"/>
      <c r="O259" s="11"/>
      <c r="P259" s="11"/>
      <c r="Q259" s="11"/>
      <c r="R259" s="11"/>
      <c r="S259" s="11"/>
      <c r="T259" s="292"/>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row>
    <row r="260" spans="1:95" ht="15.75" customHeight="1" x14ac:dyDescent="0.3">
      <c r="A260" s="11"/>
      <c r="B260" s="11"/>
      <c r="C260" s="11"/>
      <c r="D260" s="11"/>
      <c r="E260" s="11"/>
      <c r="F260" s="11"/>
      <c r="G260" s="11"/>
      <c r="H260" s="11"/>
      <c r="I260" s="11"/>
      <c r="J260" s="11"/>
      <c r="K260" s="291"/>
      <c r="L260" s="292"/>
      <c r="M260" s="11"/>
      <c r="N260" s="11"/>
      <c r="O260" s="11"/>
      <c r="P260" s="11"/>
      <c r="Q260" s="11"/>
      <c r="R260" s="11"/>
      <c r="S260" s="11"/>
      <c r="T260" s="292"/>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row>
    <row r="261" spans="1:95" ht="15.75" customHeight="1" x14ac:dyDescent="0.3">
      <c r="A261" s="11"/>
      <c r="B261" s="11"/>
      <c r="C261" s="11"/>
      <c r="D261" s="11"/>
      <c r="E261" s="11"/>
      <c r="F261" s="11"/>
      <c r="G261" s="11"/>
      <c r="H261" s="11"/>
      <c r="I261" s="11"/>
      <c r="J261" s="11"/>
      <c r="K261" s="291"/>
      <c r="L261" s="292"/>
      <c r="M261" s="11"/>
      <c r="N261" s="11"/>
      <c r="O261" s="11"/>
      <c r="P261" s="11"/>
      <c r="Q261" s="11"/>
      <c r="R261" s="11"/>
      <c r="S261" s="11"/>
      <c r="T261" s="292"/>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row>
    <row r="262" spans="1:95" ht="15.75" customHeight="1" x14ac:dyDescent="0.3">
      <c r="A262" s="11"/>
      <c r="B262" s="11"/>
      <c r="C262" s="11"/>
      <c r="D262" s="11"/>
      <c r="E262" s="11"/>
      <c r="F262" s="11"/>
      <c r="G262" s="11"/>
      <c r="H262" s="11"/>
      <c r="I262" s="11"/>
      <c r="J262" s="11"/>
      <c r="K262" s="291"/>
      <c r="L262" s="292"/>
      <c r="M262" s="11"/>
      <c r="N262" s="11"/>
      <c r="O262" s="11"/>
      <c r="P262" s="11"/>
      <c r="Q262" s="11"/>
      <c r="R262" s="11"/>
      <c r="S262" s="11"/>
      <c r="T262" s="292"/>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row>
    <row r="263" spans="1:95" ht="15.75" customHeight="1" x14ac:dyDescent="0.3">
      <c r="A263" s="11"/>
      <c r="B263" s="11"/>
      <c r="C263" s="11"/>
      <c r="D263" s="11"/>
      <c r="E263" s="11"/>
      <c r="F263" s="11"/>
      <c r="G263" s="11"/>
      <c r="H263" s="11"/>
      <c r="I263" s="11"/>
      <c r="J263" s="11"/>
      <c r="K263" s="291"/>
      <c r="L263" s="292"/>
      <c r="M263" s="11"/>
      <c r="N263" s="11"/>
      <c r="O263" s="11"/>
      <c r="P263" s="11"/>
      <c r="Q263" s="11"/>
      <c r="R263" s="11"/>
      <c r="S263" s="11"/>
      <c r="T263" s="292"/>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row>
    <row r="264" spans="1:95" ht="15.75" customHeight="1" x14ac:dyDescent="0.2">
      <c r="K264" s="56"/>
    </row>
    <row r="265" spans="1:95" ht="15.75" customHeight="1" x14ac:dyDescent="0.2">
      <c r="K265" s="56"/>
    </row>
    <row r="266" spans="1:95" ht="15.75" customHeight="1" x14ac:dyDescent="0.2">
      <c r="K266" s="56"/>
    </row>
    <row r="267" spans="1:95" ht="15.75" customHeight="1" x14ac:dyDescent="0.2">
      <c r="K267" s="56"/>
    </row>
    <row r="268" spans="1:95" ht="15.75" customHeight="1" x14ac:dyDescent="0.2">
      <c r="K268" s="56"/>
    </row>
    <row r="269" spans="1:95" ht="15.75" customHeight="1" x14ac:dyDescent="0.2">
      <c r="K269" s="56"/>
    </row>
    <row r="270" spans="1:95" ht="15.75" customHeight="1" x14ac:dyDescent="0.2">
      <c r="K270" s="56"/>
    </row>
    <row r="271" spans="1:95" ht="15.75" customHeight="1" x14ac:dyDescent="0.2">
      <c r="K271" s="56"/>
    </row>
    <row r="272" spans="1:95" ht="15.75" customHeight="1" x14ac:dyDescent="0.2">
      <c r="K272" s="56"/>
    </row>
    <row r="273" spans="11:11" ht="15.75" customHeight="1" x14ac:dyDescent="0.2">
      <c r="K273" s="56"/>
    </row>
    <row r="274" spans="11:11" ht="15.75" customHeight="1" x14ac:dyDescent="0.2">
      <c r="K274" s="56"/>
    </row>
    <row r="275" spans="11:11" ht="15.75" customHeight="1" x14ac:dyDescent="0.2">
      <c r="K275" s="56"/>
    </row>
    <row r="276" spans="11:11" ht="15.75" customHeight="1" x14ac:dyDescent="0.2">
      <c r="K276" s="56"/>
    </row>
    <row r="277" spans="11:11" ht="15.75" customHeight="1" x14ac:dyDescent="0.2">
      <c r="K277" s="56"/>
    </row>
    <row r="278" spans="11:11" ht="15.75" customHeight="1" x14ac:dyDescent="0.2">
      <c r="K278" s="56"/>
    </row>
    <row r="279" spans="11:11" ht="15.75" customHeight="1" x14ac:dyDescent="0.2">
      <c r="K279" s="56"/>
    </row>
    <row r="280" spans="11:11" ht="15.75" customHeight="1" x14ac:dyDescent="0.2">
      <c r="K280" s="56"/>
    </row>
    <row r="281" spans="11:11" ht="15.75" customHeight="1" x14ac:dyDescent="0.2">
      <c r="K281" s="56"/>
    </row>
    <row r="282" spans="11:11" ht="15.75" customHeight="1" x14ac:dyDescent="0.2">
      <c r="K282" s="56"/>
    </row>
    <row r="283" spans="11:11" ht="15.75" customHeight="1" x14ac:dyDescent="0.2">
      <c r="K283" s="56"/>
    </row>
    <row r="284" spans="11:11" ht="15.75" customHeight="1" x14ac:dyDescent="0.2">
      <c r="K284" s="56"/>
    </row>
    <row r="285" spans="11:11" ht="15.75" customHeight="1" x14ac:dyDescent="0.2">
      <c r="K285" s="56"/>
    </row>
    <row r="286" spans="11:11" ht="15.75" customHeight="1" x14ac:dyDescent="0.2">
      <c r="K286" s="56"/>
    </row>
    <row r="287" spans="11:11" ht="15.75" customHeight="1" x14ac:dyDescent="0.2">
      <c r="K287" s="56"/>
    </row>
    <row r="288" spans="11:11" ht="15.75" customHeight="1" x14ac:dyDescent="0.2">
      <c r="K288" s="56"/>
    </row>
    <row r="289" spans="11:11" ht="15.75" customHeight="1" x14ac:dyDescent="0.2">
      <c r="K289" s="56"/>
    </row>
    <row r="290" spans="11:11" ht="15.75" customHeight="1" x14ac:dyDescent="0.2">
      <c r="K290" s="56"/>
    </row>
    <row r="291" spans="11:11" ht="15.75" customHeight="1" x14ac:dyDescent="0.2">
      <c r="K291" s="56"/>
    </row>
    <row r="292" spans="11:11" ht="15.75" customHeight="1" x14ac:dyDescent="0.2">
      <c r="K292" s="56"/>
    </row>
    <row r="293" spans="11:11" ht="15.75" customHeight="1" x14ac:dyDescent="0.2">
      <c r="K293" s="56"/>
    </row>
    <row r="294" spans="11:11" ht="15.75" customHeight="1" x14ac:dyDescent="0.2">
      <c r="K294" s="56"/>
    </row>
    <row r="295" spans="11:11" ht="15.75" customHeight="1" x14ac:dyDescent="0.2">
      <c r="K295" s="56"/>
    </row>
    <row r="296" spans="11:11" ht="15.75" customHeight="1" x14ac:dyDescent="0.2">
      <c r="K296" s="56"/>
    </row>
    <row r="297" spans="11:11" ht="15.75" customHeight="1" x14ac:dyDescent="0.2">
      <c r="K297" s="56"/>
    </row>
    <row r="298" spans="11:11" ht="15.75" customHeight="1" x14ac:dyDescent="0.2">
      <c r="K298" s="56"/>
    </row>
    <row r="299" spans="11:11" ht="15.75" customHeight="1" x14ac:dyDescent="0.2">
      <c r="K299" s="56"/>
    </row>
    <row r="300" spans="11:11" ht="15.75" customHeight="1" x14ac:dyDescent="0.2">
      <c r="K300" s="56"/>
    </row>
    <row r="301" spans="11:11" ht="15.75" customHeight="1" x14ac:dyDescent="0.2">
      <c r="K301" s="56"/>
    </row>
    <row r="302" spans="11:11" ht="15.75" customHeight="1" x14ac:dyDescent="0.2">
      <c r="K302" s="56"/>
    </row>
    <row r="303" spans="11:11" ht="15.75" customHeight="1" x14ac:dyDescent="0.2">
      <c r="K303" s="56"/>
    </row>
    <row r="304" spans="11:11" ht="15.75" customHeight="1" x14ac:dyDescent="0.2">
      <c r="K304" s="56"/>
    </row>
    <row r="305" spans="11:11" ht="15.75" customHeight="1" x14ac:dyDescent="0.2">
      <c r="K305" s="56"/>
    </row>
    <row r="306" spans="11:11" ht="15.75" customHeight="1" x14ac:dyDescent="0.2">
      <c r="K306" s="56"/>
    </row>
    <row r="307" spans="11:11" ht="15.75" customHeight="1" x14ac:dyDescent="0.2">
      <c r="K307" s="56"/>
    </row>
    <row r="308" spans="11:11" ht="15.75" customHeight="1" x14ac:dyDescent="0.2">
      <c r="K308" s="56"/>
    </row>
    <row r="309" spans="11:11" ht="15.75" customHeight="1" x14ac:dyDescent="0.2">
      <c r="K309" s="56"/>
    </row>
    <row r="310" spans="11:11" ht="15.75" customHeight="1" x14ac:dyDescent="0.2">
      <c r="K310" s="56"/>
    </row>
    <row r="311" spans="11:11" ht="15.75" customHeight="1" x14ac:dyDescent="0.2">
      <c r="K311" s="56"/>
    </row>
    <row r="312" spans="11:11" ht="15.75" customHeight="1" x14ac:dyDescent="0.2">
      <c r="K312" s="56"/>
    </row>
    <row r="313" spans="11:11" ht="15.75" customHeight="1" x14ac:dyDescent="0.2">
      <c r="K313" s="56"/>
    </row>
    <row r="314" spans="11:11" ht="15.75" customHeight="1" x14ac:dyDescent="0.2">
      <c r="K314" s="56"/>
    </row>
    <row r="315" spans="11:11" ht="15.75" customHeight="1" x14ac:dyDescent="0.2">
      <c r="K315" s="56"/>
    </row>
    <row r="316" spans="11:11" ht="15.75" customHeight="1" x14ac:dyDescent="0.2">
      <c r="K316" s="56"/>
    </row>
    <row r="317" spans="11:11" ht="15.75" customHeight="1" x14ac:dyDescent="0.2">
      <c r="K317" s="56"/>
    </row>
    <row r="318" spans="11:11" ht="15.75" customHeight="1" x14ac:dyDescent="0.2">
      <c r="K318" s="56"/>
    </row>
    <row r="319" spans="11:11" ht="15.75" customHeight="1" x14ac:dyDescent="0.2">
      <c r="K319" s="56"/>
    </row>
    <row r="320" spans="11:11" ht="15.75" customHeight="1" x14ac:dyDescent="0.2">
      <c r="K320" s="56"/>
    </row>
    <row r="321" spans="11:11" ht="15.75" customHeight="1" x14ac:dyDescent="0.2">
      <c r="K321" s="56"/>
    </row>
    <row r="322" spans="11:11" ht="15.75" customHeight="1" x14ac:dyDescent="0.2">
      <c r="K322" s="56"/>
    </row>
    <row r="323" spans="11:11" ht="15.75" customHeight="1" x14ac:dyDescent="0.2">
      <c r="K323" s="56"/>
    </row>
    <row r="324" spans="11:11" ht="15.75" customHeight="1" x14ac:dyDescent="0.2">
      <c r="K324" s="56"/>
    </row>
    <row r="325" spans="11:11" ht="15.75" customHeight="1" x14ac:dyDescent="0.2">
      <c r="K325" s="56"/>
    </row>
    <row r="326" spans="11:11" ht="15.75" customHeight="1" x14ac:dyDescent="0.2">
      <c r="K326" s="56"/>
    </row>
    <row r="327" spans="11:11" ht="15.75" customHeight="1" x14ac:dyDescent="0.2">
      <c r="K327" s="56"/>
    </row>
    <row r="328" spans="11:11" ht="15.75" customHeight="1" x14ac:dyDescent="0.2">
      <c r="K328" s="56"/>
    </row>
    <row r="329" spans="11:11" ht="15.75" customHeight="1" x14ac:dyDescent="0.2">
      <c r="K329" s="56"/>
    </row>
    <row r="330" spans="11:11" ht="15.75" customHeight="1" x14ac:dyDescent="0.2">
      <c r="K330" s="56"/>
    </row>
    <row r="331" spans="11:11" ht="15.75" customHeight="1" x14ac:dyDescent="0.2">
      <c r="K331" s="56"/>
    </row>
    <row r="332" spans="11:11" ht="15.75" customHeight="1" x14ac:dyDescent="0.2">
      <c r="K332" s="56"/>
    </row>
    <row r="333" spans="11:11" ht="15.75" customHeight="1" x14ac:dyDescent="0.2">
      <c r="K333" s="56"/>
    </row>
    <row r="334" spans="11:11" ht="15.75" customHeight="1" x14ac:dyDescent="0.2">
      <c r="K334" s="56"/>
    </row>
    <row r="335" spans="11:11" ht="15.75" customHeight="1" x14ac:dyDescent="0.2">
      <c r="K335" s="56"/>
    </row>
    <row r="336" spans="11:11" ht="15.75" customHeight="1" x14ac:dyDescent="0.2">
      <c r="K336" s="56"/>
    </row>
    <row r="337" spans="11:11" ht="15.75" customHeight="1" x14ac:dyDescent="0.2">
      <c r="K337" s="56"/>
    </row>
    <row r="338" spans="11:11" ht="15.75" customHeight="1" x14ac:dyDescent="0.2">
      <c r="K338" s="56"/>
    </row>
    <row r="339" spans="11:11" ht="15.75" customHeight="1" x14ac:dyDescent="0.2">
      <c r="K339" s="56"/>
    </row>
    <row r="340" spans="11:11" ht="15.75" customHeight="1" x14ac:dyDescent="0.2">
      <c r="K340" s="56"/>
    </row>
    <row r="341" spans="11:11" ht="15.75" customHeight="1" x14ac:dyDescent="0.2">
      <c r="K341" s="56"/>
    </row>
    <row r="342" spans="11:11" ht="15.75" customHeight="1" x14ac:dyDescent="0.2">
      <c r="K342" s="56"/>
    </row>
    <row r="343" spans="11:11" ht="15.75" customHeight="1" x14ac:dyDescent="0.2">
      <c r="K343" s="56"/>
    </row>
    <row r="344" spans="11:11" ht="15.75" customHeight="1" x14ac:dyDescent="0.2">
      <c r="K344" s="56"/>
    </row>
    <row r="345" spans="11:11" ht="15.75" customHeight="1" x14ac:dyDescent="0.2">
      <c r="K345" s="56"/>
    </row>
    <row r="346" spans="11:11" ht="15.75" customHeight="1" x14ac:dyDescent="0.2">
      <c r="K346" s="56"/>
    </row>
    <row r="347" spans="11:11" ht="15.75" customHeight="1" x14ac:dyDescent="0.2">
      <c r="K347" s="56"/>
    </row>
    <row r="348" spans="11:11" ht="15.75" customHeight="1" x14ac:dyDescent="0.2">
      <c r="K348" s="56"/>
    </row>
    <row r="349" spans="11:11" ht="15.75" customHeight="1" x14ac:dyDescent="0.2">
      <c r="K349" s="56"/>
    </row>
    <row r="350" spans="11:11" ht="15.75" customHeight="1" x14ac:dyDescent="0.2">
      <c r="K350" s="56"/>
    </row>
    <row r="351" spans="11:11" ht="15.75" customHeight="1" x14ac:dyDescent="0.2">
      <c r="K351" s="56"/>
    </row>
    <row r="352" spans="11:11" ht="15.75" customHeight="1" x14ac:dyDescent="0.2">
      <c r="K352" s="56"/>
    </row>
    <row r="353" spans="11:11" ht="15.75" customHeight="1" x14ac:dyDescent="0.2">
      <c r="K353" s="56"/>
    </row>
    <row r="354" spans="11:11" ht="15.75" customHeight="1" x14ac:dyDescent="0.2">
      <c r="K354" s="56"/>
    </row>
    <row r="355" spans="11:11" ht="15.75" customHeight="1" x14ac:dyDescent="0.2">
      <c r="K355" s="56"/>
    </row>
    <row r="356" spans="11:11" ht="15.75" customHeight="1" x14ac:dyDescent="0.2">
      <c r="K356" s="56"/>
    </row>
    <row r="357" spans="11:11" ht="15.75" customHeight="1" x14ac:dyDescent="0.2">
      <c r="K357" s="56"/>
    </row>
    <row r="358" spans="11:11" ht="15.75" customHeight="1" x14ac:dyDescent="0.2">
      <c r="K358" s="56"/>
    </row>
    <row r="359" spans="11:11" ht="15.75" customHeight="1" x14ac:dyDescent="0.2">
      <c r="K359" s="56"/>
    </row>
    <row r="360" spans="11:11" ht="15.75" customHeight="1" x14ac:dyDescent="0.2">
      <c r="K360" s="56"/>
    </row>
    <row r="361" spans="11:11" ht="15.75" customHeight="1" x14ac:dyDescent="0.2">
      <c r="K361" s="56"/>
    </row>
    <row r="362" spans="11:11" ht="15.75" customHeight="1" x14ac:dyDescent="0.2">
      <c r="K362" s="56"/>
    </row>
    <row r="363" spans="11:11" ht="15.75" customHeight="1" x14ac:dyDescent="0.2">
      <c r="K363" s="56"/>
    </row>
    <row r="364" spans="11:11" ht="15.75" customHeight="1" x14ac:dyDescent="0.2">
      <c r="K364" s="56"/>
    </row>
    <row r="365" spans="11:11" ht="15.75" customHeight="1" x14ac:dyDescent="0.2">
      <c r="K365" s="56"/>
    </row>
    <row r="366" spans="11:11" ht="15.75" customHeight="1" x14ac:dyDescent="0.2">
      <c r="K366" s="56"/>
    </row>
    <row r="367" spans="11:11" ht="15.75" customHeight="1" x14ac:dyDescent="0.2">
      <c r="K367" s="56"/>
    </row>
    <row r="368" spans="11:11" ht="15.75" customHeight="1" x14ac:dyDescent="0.2">
      <c r="K368" s="56"/>
    </row>
    <row r="369" spans="11:11" ht="15.75" customHeight="1" x14ac:dyDescent="0.2">
      <c r="K369" s="56"/>
    </row>
    <row r="370" spans="11:11" ht="15.75" customHeight="1" x14ac:dyDescent="0.2">
      <c r="K370" s="56"/>
    </row>
    <row r="371" spans="11:11" ht="15.75" customHeight="1" x14ac:dyDescent="0.2">
      <c r="K371" s="56"/>
    </row>
    <row r="372" spans="11:11" ht="15.75" customHeight="1" x14ac:dyDescent="0.2">
      <c r="K372" s="56"/>
    </row>
    <row r="373" spans="11:11" ht="15.75" customHeight="1" x14ac:dyDescent="0.2">
      <c r="K373" s="56"/>
    </row>
    <row r="374" spans="11:11" ht="15.75" customHeight="1" x14ac:dyDescent="0.2">
      <c r="K374" s="56"/>
    </row>
    <row r="375" spans="11:11" ht="15.75" customHeight="1" x14ac:dyDescent="0.2">
      <c r="K375" s="56"/>
    </row>
    <row r="376" spans="11:11" ht="15.75" customHeight="1" x14ac:dyDescent="0.2">
      <c r="K376" s="56"/>
    </row>
    <row r="377" spans="11:11" ht="15.75" customHeight="1" x14ac:dyDescent="0.2">
      <c r="K377" s="56"/>
    </row>
    <row r="378" spans="11:11" ht="15.75" customHeight="1" x14ac:dyDescent="0.2">
      <c r="K378" s="56"/>
    </row>
    <row r="379" spans="11:11" ht="15.75" customHeight="1" x14ac:dyDescent="0.2">
      <c r="K379" s="56"/>
    </row>
    <row r="380" spans="11:11" ht="15.75" customHeight="1" x14ac:dyDescent="0.2">
      <c r="K380" s="56"/>
    </row>
    <row r="381" spans="11:11" ht="15.75" customHeight="1" x14ac:dyDescent="0.2">
      <c r="K381" s="56"/>
    </row>
    <row r="382" spans="11:11" ht="15.75" customHeight="1" x14ac:dyDescent="0.2">
      <c r="K382" s="56"/>
    </row>
    <row r="383" spans="11:11" ht="15.75" customHeight="1" x14ac:dyDescent="0.2">
      <c r="K383" s="56"/>
    </row>
    <row r="384" spans="11:11" ht="15.75" customHeight="1" x14ac:dyDescent="0.2">
      <c r="K384" s="56"/>
    </row>
    <row r="385" spans="11:11" ht="15.75" customHeight="1" x14ac:dyDescent="0.2">
      <c r="K385" s="56"/>
    </row>
    <row r="386" spans="11:11" ht="15.75" customHeight="1" x14ac:dyDescent="0.2">
      <c r="K386" s="56"/>
    </row>
    <row r="387" spans="11:11" ht="15.75" customHeight="1" x14ac:dyDescent="0.2">
      <c r="K387" s="56"/>
    </row>
    <row r="388" spans="11:11" ht="15.75" customHeight="1" x14ac:dyDescent="0.2">
      <c r="K388" s="56"/>
    </row>
    <row r="389" spans="11:11" ht="15.75" customHeight="1" x14ac:dyDescent="0.2">
      <c r="K389" s="56"/>
    </row>
    <row r="390" spans="11:11" ht="15.75" customHeight="1" x14ac:dyDescent="0.2">
      <c r="K390" s="56"/>
    </row>
    <row r="391" spans="11:11" ht="15.75" customHeight="1" x14ac:dyDescent="0.2">
      <c r="K391" s="56"/>
    </row>
    <row r="392" spans="11:11" ht="15.75" customHeight="1" x14ac:dyDescent="0.2">
      <c r="K392" s="56"/>
    </row>
    <row r="393" spans="11:11" ht="15.75" customHeight="1" x14ac:dyDescent="0.2">
      <c r="K393" s="56"/>
    </row>
    <row r="394" spans="11:11" ht="15.75" customHeight="1" x14ac:dyDescent="0.2">
      <c r="K394" s="56"/>
    </row>
    <row r="395" spans="11:11" ht="15.75" customHeight="1" x14ac:dyDescent="0.2">
      <c r="K395" s="56"/>
    </row>
    <row r="396" spans="11:11" ht="15.75" customHeight="1" x14ac:dyDescent="0.2">
      <c r="K396" s="56"/>
    </row>
    <row r="397" spans="11:11" ht="15.75" customHeight="1" x14ac:dyDescent="0.2">
      <c r="K397" s="56"/>
    </row>
    <row r="398" spans="11:11" ht="15.75" customHeight="1" x14ac:dyDescent="0.2">
      <c r="K398" s="56"/>
    </row>
    <row r="399" spans="11:11" ht="15.75" customHeight="1" x14ac:dyDescent="0.2">
      <c r="K399" s="56"/>
    </row>
    <row r="400" spans="11:11" ht="15.75" customHeight="1" x14ac:dyDescent="0.2">
      <c r="K400" s="56"/>
    </row>
    <row r="401" spans="11:11" ht="15.75" customHeight="1" x14ac:dyDescent="0.2">
      <c r="K401" s="56"/>
    </row>
    <row r="402" spans="11:11" ht="15.75" customHeight="1" x14ac:dyDescent="0.2">
      <c r="K402" s="56"/>
    </row>
    <row r="403" spans="11:11" ht="15.75" customHeight="1" x14ac:dyDescent="0.2">
      <c r="K403" s="56"/>
    </row>
    <row r="404" spans="11:11" ht="15.75" customHeight="1" x14ac:dyDescent="0.2">
      <c r="K404" s="56"/>
    </row>
    <row r="405" spans="11:11" ht="15.75" customHeight="1" x14ac:dyDescent="0.2">
      <c r="K405" s="56"/>
    </row>
    <row r="406" spans="11:11" ht="15.75" customHeight="1" x14ac:dyDescent="0.2">
      <c r="K406" s="56"/>
    </row>
    <row r="407" spans="11:11" ht="15.75" customHeight="1" x14ac:dyDescent="0.2">
      <c r="K407" s="56"/>
    </row>
    <row r="408" spans="11:11" ht="15.75" customHeight="1" x14ac:dyDescent="0.2">
      <c r="K408" s="56"/>
    </row>
    <row r="409" spans="11:11" ht="15.75" customHeight="1" x14ac:dyDescent="0.2">
      <c r="K409" s="56"/>
    </row>
    <row r="410" spans="11:11" ht="15.75" customHeight="1" x14ac:dyDescent="0.2">
      <c r="K410" s="56"/>
    </row>
    <row r="411" spans="11:11" ht="15.75" customHeight="1" x14ac:dyDescent="0.2">
      <c r="K411" s="56"/>
    </row>
    <row r="412" spans="11:11" ht="15.75" customHeight="1" x14ac:dyDescent="0.2">
      <c r="K412" s="56"/>
    </row>
    <row r="413" spans="11:11" ht="15.75" customHeight="1" x14ac:dyDescent="0.2">
      <c r="K413" s="56"/>
    </row>
    <row r="414" spans="11:11" ht="15.75" customHeight="1" x14ac:dyDescent="0.2">
      <c r="K414" s="56"/>
    </row>
    <row r="415" spans="11:11" ht="15.75" customHeight="1" x14ac:dyDescent="0.2">
      <c r="K415" s="56"/>
    </row>
    <row r="416" spans="11:11" ht="15.75" customHeight="1" x14ac:dyDescent="0.2">
      <c r="K416" s="56"/>
    </row>
    <row r="417" spans="11:11" ht="15.75" customHeight="1" x14ac:dyDescent="0.2">
      <c r="K417" s="56"/>
    </row>
    <row r="418" spans="11:11" ht="15.75" customHeight="1" x14ac:dyDescent="0.2">
      <c r="K418" s="56"/>
    </row>
    <row r="419" spans="11:11" ht="15.75" customHeight="1" x14ac:dyDescent="0.2">
      <c r="K419" s="56"/>
    </row>
    <row r="420" spans="11:11" ht="15.75" customHeight="1" x14ac:dyDescent="0.2">
      <c r="K420" s="56"/>
    </row>
    <row r="421" spans="11:11" ht="15.75" customHeight="1" x14ac:dyDescent="0.2">
      <c r="K421" s="56"/>
    </row>
    <row r="422" spans="11:11" ht="15.75" customHeight="1" x14ac:dyDescent="0.2">
      <c r="K422" s="56"/>
    </row>
    <row r="423" spans="11:11" ht="15.75" customHeight="1" x14ac:dyDescent="0.2">
      <c r="K423" s="56"/>
    </row>
    <row r="424" spans="11:11" ht="15.75" customHeight="1" x14ac:dyDescent="0.2">
      <c r="K424" s="56"/>
    </row>
    <row r="425" spans="11:11" ht="15.75" customHeight="1" x14ac:dyDescent="0.2"/>
    <row r="426" spans="11:11" ht="15.75" customHeight="1" x14ac:dyDescent="0.2"/>
    <row r="427" spans="11:11" ht="15.75" customHeight="1" x14ac:dyDescent="0.2"/>
    <row r="428" spans="11:11" ht="15.75" customHeight="1" x14ac:dyDescent="0.2"/>
    <row r="429" spans="11:11" ht="15.75" customHeight="1" x14ac:dyDescent="0.2"/>
    <row r="430" spans="11:11" ht="15.75" customHeight="1" x14ac:dyDescent="0.2"/>
    <row r="431" spans="11:11" ht="15.75" customHeight="1" x14ac:dyDescent="0.2"/>
    <row r="432" spans="11:11"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75">
    <mergeCell ref="F51:F56"/>
    <mergeCell ref="B70:B78"/>
    <mergeCell ref="C70:C78"/>
    <mergeCell ref="D70:D78"/>
    <mergeCell ref="B44:B50"/>
    <mergeCell ref="C44:C50"/>
    <mergeCell ref="B51:B69"/>
    <mergeCell ref="C51:C69"/>
    <mergeCell ref="D51:D69"/>
    <mergeCell ref="E51:E56"/>
    <mergeCell ref="J63:J68"/>
    <mergeCell ref="K63:K68"/>
    <mergeCell ref="L63:L68"/>
    <mergeCell ref="M63:M68"/>
    <mergeCell ref="N63:N68"/>
    <mergeCell ref="O63:O68"/>
    <mergeCell ref="P63:P68"/>
    <mergeCell ref="Q63:Q68"/>
    <mergeCell ref="R63:R68"/>
    <mergeCell ref="E57:E62"/>
    <mergeCell ref="F57:F62"/>
    <mergeCell ref="G57:G62"/>
    <mergeCell ref="H57:H62"/>
    <mergeCell ref="I57:I62"/>
    <mergeCell ref="E63:E68"/>
    <mergeCell ref="F63:F68"/>
    <mergeCell ref="G63:G68"/>
    <mergeCell ref="H63:H68"/>
    <mergeCell ref="I63:I68"/>
    <mergeCell ref="BK63:BK68"/>
    <mergeCell ref="BL63:BL68"/>
    <mergeCell ref="BM63:BM68"/>
    <mergeCell ref="BN63:BN68"/>
    <mergeCell ref="BO63:BO68"/>
    <mergeCell ref="BW63:BW68"/>
    <mergeCell ref="BX63:BX68"/>
    <mergeCell ref="BY63:BY68"/>
    <mergeCell ref="BP63:BP68"/>
    <mergeCell ref="BQ63:BQ68"/>
    <mergeCell ref="BR63:BR68"/>
    <mergeCell ref="BS63:BS68"/>
    <mergeCell ref="BT63:BT68"/>
    <mergeCell ref="BU63:BU68"/>
    <mergeCell ref="BV63:BV68"/>
    <mergeCell ref="BB63:BB68"/>
    <mergeCell ref="BC63:BC68"/>
    <mergeCell ref="BD63:BD68"/>
    <mergeCell ref="BE63:BE68"/>
    <mergeCell ref="BF63:BF68"/>
    <mergeCell ref="BG63:BG68"/>
    <mergeCell ref="BH63:BH68"/>
    <mergeCell ref="BI63:BI68"/>
    <mergeCell ref="BJ63:BJ68"/>
    <mergeCell ref="AS63:AS68"/>
    <mergeCell ref="AT63:AT68"/>
    <mergeCell ref="AU63:AU68"/>
    <mergeCell ref="AV63:AV68"/>
    <mergeCell ref="AW63:AW68"/>
    <mergeCell ref="AX63:AX68"/>
    <mergeCell ref="AY63:AY68"/>
    <mergeCell ref="AZ63:AZ68"/>
    <mergeCell ref="BA63:BA68"/>
    <mergeCell ref="AJ63:AJ68"/>
    <mergeCell ref="AK63:AK68"/>
    <mergeCell ref="AL63:AL68"/>
    <mergeCell ref="AM63:AM68"/>
    <mergeCell ref="AN63:AN68"/>
    <mergeCell ref="AO63:AO68"/>
    <mergeCell ref="AP63:AP68"/>
    <mergeCell ref="AQ63:AQ68"/>
    <mergeCell ref="AR63:AR68"/>
    <mergeCell ref="K57:K62"/>
    <mergeCell ref="L57:L62"/>
    <mergeCell ref="M57:M62"/>
    <mergeCell ref="N57:N62"/>
    <mergeCell ref="O57:O62"/>
    <mergeCell ref="P57:P62"/>
    <mergeCell ref="AG63:AG68"/>
    <mergeCell ref="AH63:AH68"/>
    <mergeCell ref="AI63:AI68"/>
    <mergeCell ref="S63:S68"/>
    <mergeCell ref="T63:T68"/>
    <mergeCell ref="U63:U68"/>
    <mergeCell ref="V63:V68"/>
    <mergeCell ref="W63:W68"/>
    <mergeCell ref="X63:X68"/>
    <mergeCell ref="Y63:Y68"/>
    <mergeCell ref="Z63:Z68"/>
    <mergeCell ref="AA63:AA68"/>
    <mergeCell ref="AB63:AB68"/>
    <mergeCell ref="AC63:AC68"/>
    <mergeCell ref="AD63:AD68"/>
    <mergeCell ref="AE63:AE68"/>
    <mergeCell ref="AF63:AF68"/>
    <mergeCell ref="E38:E39"/>
    <mergeCell ref="F38:F39"/>
    <mergeCell ref="G38:G39"/>
    <mergeCell ref="H38:H39"/>
    <mergeCell ref="L38:L39"/>
    <mergeCell ref="N38:N39"/>
    <mergeCell ref="E40:E42"/>
    <mergeCell ref="F40:F42"/>
    <mergeCell ref="G40:G42"/>
    <mergeCell ref="H40:H42"/>
    <mergeCell ref="L40:L42"/>
    <mergeCell ref="N40:N42"/>
    <mergeCell ref="E32:E34"/>
    <mergeCell ref="G32:G34"/>
    <mergeCell ref="H32:H34"/>
    <mergeCell ref="L32:L34"/>
    <mergeCell ref="N32:N34"/>
    <mergeCell ref="O32:O34"/>
    <mergeCell ref="P32:P34"/>
    <mergeCell ref="O35:O36"/>
    <mergeCell ref="P35:P36"/>
    <mergeCell ref="F32:F34"/>
    <mergeCell ref="F35:F36"/>
    <mergeCell ref="G35:G36"/>
    <mergeCell ref="H35:H36"/>
    <mergeCell ref="L35:L36"/>
    <mergeCell ref="M35:M36"/>
    <mergeCell ref="N35:N36"/>
    <mergeCell ref="E35:E36"/>
    <mergeCell ref="M29:M30"/>
    <mergeCell ref="N29:N30"/>
    <mergeCell ref="O29:O30"/>
    <mergeCell ref="P29:P30"/>
    <mergeCell ref="O51:O56"/>
    <mergeCell ref="P51:P56"/>
    <mergeCell ref="G51:G56"/>
    <mergeCell ref="H51:H56"/>
    <mergeCell ref="I51:I56"/>
    <mergeCell ref="K51:K56"/>
    <mergeCell ref="L51:L56"/>
    <mergeCell ref="M51:M56"/>
    <mergeCell ref="N51:N56"/>
    <mergeCell ref="O38:O39"/>
    <mergeCell ref="P38:P39"/>
    <mergeCell ref="O40:O42"/>
    <mergeCell ref="P40:P42"/>
    <mergeCell ref="B8:B17"/>
    <mergeCell ref="C8:C17"/>
    <mergeCell ref="D8:D17"/>
    <mergeCell ref="F8:F17"/>
    <mergeCell ref="H8:H17"/>
    <mergeCell ref="F29:F30"/>
    <mergeCell ref="G29:G30"/>
    <mergeCell ref="H29:H30"/>
    <mergeCell ref="L29:L30"/>
    <mergeCell ref="B18:B28"/>
    <mergeCell ref="C18:C28"/>
    <mergeCell ref="D18:D28"/>
    <mergeCell ref="B29:B43"/>
    <mergeCell ref="C29:C43"/>
    <mergeCell ref="D29:D43"/>
    <mergeCell ref="E29:E30"/>
    <mergeCell ref="D2:L4"/>
    <mergeCell ref="M2:O4"/>
    <mergeCell ref="P2:BY4"/>
    <mergeCell ref="B5:O5"/>
    <mergeCell ref="P5:T5"/>
    <mergeCell ref="U5:Y5"/>
    <mergeCell ref="Z5:AD5"/>
    <mergeCell ref="AE5:AI5"/>
    <mergeCell ref="AJ5:AN5"/>
    <mergeCell ref="AO5:AS5"/>
    <mergeCell ref="AT5:AX5"/>
    <mergeCell ref="AY5:BC5"/>
    <mergeCell ref="BD5:BH5"/>
    <mergeCell ref="BI5:BM5"/>
    <mergeCell ref="BN5:BR5"/>
    <mergeCell ref="BS5:BW5"/>
    <mergeCell ref="BX5:BY5"/>
    <mergeCell ref="BX23:BX28"/>
    <mergeCell ref="BY23:BY28"/>
  </mergeCells>
  <conditionalFormatting sqref="Q8:Q28">
    <cfRule type="containsBlanks" dxfId="39" priority="1" stopIfTrue="1">
      <formula>LEN(TRIM(Q8))=0</formula>
    </cfRule>
    <cfRule type="cellIs" dxfId="38" priority="2" operator="between">
      <formula>90%</formula>
      <formula>100%</formula>
    </cfRule>
    <cfRule type="cellIs" dxfId="37" priority="3" operator="between">
      <formula>1%</formula>
      <formula>89%</formula>
    </cfRule>
    <cfRule type="cellIs" dxfId="36" priority="4" operator="equal">
      <formula>0%</formula>
    </cfRule>
    <cfRule type="containsText" dxfId="35" priority="5" operator="containsText" text="ESTANCADA">
      <formula>NOT(ISERROR(SEARCH(("ESTANCADA"),(Q8))))</formula>
    </cfRule>
    <cfRule type="containsText" dxfId="34" priority="6" operator="containsText" text="SIN AVANCE">
      <formula>NOT(ISERROR(SEARCH(("SIN AVANCE"),(Q8))))</formula>
    </cfRule>
    <cfRule type="containsText" dxfId="33" priority="7" operator="containsText" text="EN PROCESO">
      <formula>NOT(ISERROR(SEARCH(("EN PROCESO"),(Q8))))</formula>
    </cfRule>
    <cfRule type="containsText" dxfId="32" priority="8" operator="containsText" text="CERRADA">
      <formula>NOT(ISERROR(SEARCH(("CERRADA"),(Q8))))</formula>
    </cfRule>
  </conditionalFormatting>
  <conditionalFormatting sqref="Q70:Q78">
    <cfRule type="containsBlanks" dxfId="31" priority="9" stopIfTrue="1">
      <formula>LEN(TRIM(Q70))=0</formula>
    </cfRule>
    <cfRule type="cellIs" dxfId="30" priority="10" operator="between">
      <formula>90%</formula>
      <formula>100%</formula>
    </cfRule>
    <cfRule type="cellIs" dxfId="29" priority="11" operator="between">
      <formula>1%</formula>
      <formula>89%</formula>
    </cfRule>
    <cfRule type="cellIs" dxfId="28" priority="12" operator="equal">
      <formula>0%</formula>
    </cfRule>
    <cfRule type="containsText" dxfId="27" priority="13" operator="containsText" text="ESTANCADA">
      <formula>NOT(ISERROR(SEARCH(("ESTANCADA"),(Q70))))</formula>
    </cfRule>
    <cfRule type="containsText" dxfId="26" priority="14" operator="containsText" text="SIN AVANCE">
      <formula>NOT(ISERROR(SEARCH(("SIN AVANCE"),(Q70))))</formula>
    </cfRule>
    <cfRule type="containsText" dxfId="25" priority="15" operator="containsText" text="EN PROCESO">
      <formula>NOT(ISERROR(SEARCH(("EN PROCESO"),(Q70))))</formula>
    </cfRule>
    <cfRule type="containsText" dxfId="24" priority="16" operator="containsText" text="CERRADA">
      <formula>NOT(ISERROR(SEARCH(("CERRADA"),(Q70))))</formula>
    </cfRule>
  </conditionalFormatting>
  <dataValidations count="1">
    <dataValidation type="list" allowBlank="1" showErrorMessage="1" sqref="H8 H18:H29 H31:H32 H35 H37:H38 H40 H43:H51 H57 H63 H69:H78" xr:uid="{00000000-0002-0000-0300-000000000000}">
      <formula1>"Coyuntural,Correctiva,Preventiva"</formula1>
    </dataValidation>
  </dataValidations>
  <pageMargins left="0.70866141732283472" right="0.70866141732283472" top="0.74803149606299213" bottom="0.74803149606299213" header="0" footer="0"/>
  <pageSetup scale="75"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300-000001000000}">
          <x14:formula1>
            <xm:f>'LISTAS DE VALORES'!$A$2:$A$50</xm:f>
          </x14:formula1>
          <xm:sqref>K1 K6:K43 K70:K424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M1001"/>
  <sheetViews>
    <sheetView workbookViewId="0">
      <pane ySplit="4" topLeftCell="A5" activePane="bottomLeft" state="frozen"/>
      <selection pane="bottomLeft" activeCell="B6" sqref="B6"/>
    </sheetView>
  </sheetViews>
  <sheetFormatPr baseColWidth="10" defaultColWidth="12.5703125" defaultRowHeight="15" customHeight="1" x14ac:dyDescent="0.2"/>
  <cols>
    <col min="2" max="2" width="31.85546875" customWidth="1"/>
    <col min="4" max="4" width="15.140625" customWidth="1"/>
    <col min="6" max="6" width="14.42578125" customWidth="1"/>
    <col min="10" max="10" width="40.85546875" customWidth="1"/>
    <col min="19" max="19" width="5.5703125" customWidth="1"/>
    <col min="20" max="20" width="46.140625" customWidth="1"/>
    <col min="21" max="21" width="12" customWidth="1"/>
    <col min="31" max="31" width="32" customWidth="1"/>
  </cols>
  <sheetData>
    <row r="2" spans="1:39" ht="15" customHeight="1" x14ac:dyDescent="0.2">
      <c r="A2" s="507" t="s">
        <v>192</v>
      </c>
      <c r="B2" s="466"/>
      <c r="C2" s="466"/>
      <c r="D2" s="466"/>
      <c r="E2" s="466"/>
      <c r="I2" s="507" t="s">
        <v>193</v>
      </c>
      <c r="J2" s="466"/>
      <c r="K2" s="466"/>
      <c r="L2" s="466"/>
      <c r="M2" s="466"/>
      <c r="N2" s="9"/>
      <c r="O2" s="9"/>
      <c r="S2" s="507" t="s">
        <v>195</v>
      </c>
      <c r="T2" s="466"/>
      <c r="U2" s="466"/>
      <c r="V2" s="466"/>
      <c r="W2" s="466"/>
      <c r="X2" s="466"/>
      <c r="Y2" s="466"/>
      <c r="Z2" s="466"/>
      <c r="AA2" s="466"/>
      <c r="AB2" s="466"/>
      <c r="AD2" s="509" t="s">
        <v>196</v>
      </c>
      <c r="AE2" s="466"/>
      <c r="AF2" s="466"/>
      <c r="AG2" s="466"/>
      <c r="AH2" s="466"/>
      <c r="AI2" s="466"/>
      <c r="AJ2" s="466"/>
      <c r="AK2" s="466"/>
      <c r="AL2" s="466"/>
      <c r="AM2" s="9"/>
    </row>
    <row r="3" spans="1:39" ht="15" customHeight="1" x14ac:dyDescent="0.2">
      <c r="A3" s="466"/>
      <c r="B3" s="466"/>
      <c r="C3" s="466"/>
      <c r="D3" s="466"/>
      <c r="E3" s="466"/>
      <c r="I3" s="466"/>
      <c r="J3" s="466"/>
      <c r="K3" s="466"/>
      <c r="L3" s="466"/>
      <c r="M3" s="466"/>
      <c r="N3" s="9"/>
      <c r="O3" s="9"/>
      <c r="S3" s="466"/>
      <c r="T3" s="466"/>
      <c r="U3" s="466"/>
      <c r="V3" s="466"/>
      <c r="W3" s="466"/>
      <c r="X3" s="466"/>
      <c r="Y3" s="466"/>
      <c r="Z3" s="466"/>
      <c r="AA3" s="466"/>
      <c r="AB3" s="466"/>
      <c r="AC3" s="56">
        <f>12+36+10+15+13+4+15+1+36+16+1+18+2+10+7+15+4+5+5+15+5+75+7</f>
        <v>327</v>
      </c>
      <c r="AD3" s="466"/>
      <c r="AE3" s="466"/>
      <c r="AF3" s="466"/>
      <c r="AG3" s="466"/>
      <c r="AH3" s="466"/>
      <c r="AI3" s="466"/>
      <c r="AJ3" s="466"/>
      <c r="AK3" s="466"/>
      <c r="AL3" s="466"/>
      <c r="AM3" s="9"/>
    </row>
    <row r="4" spans="1:39" ht="15" customHeight="1" x14ac:dyDescent="0.2">
      <c r="A4" s="508"/>
      <c r="B4" s="508"/>
      <c r="C4" s="508"/>
      <c r="D4" s="508"/>
      <c r="E4" s="508"/>
      <c r="I4" s="508"/>
      <c r="J4" s="508"/>
      <c r="K4" s="508"/>
      <c r="L4" s="508"/>
      <c r="M4" s="508"/>
      <c r="N4" s="9"/>
      <c r="O4" s="9"/>
      <c r="S4" s="466"/>
      <c r="T4" s="466"/>
      <c r="U4" s="466"/>
      <c r="V4" s="466"/>
      <c r="W4" s="466"/>
      <c r="X4" s="466"/>
      <c r="Y4" s="466"/>
      <c r="Z4" s="466"/>
      <c r="AA4" s="466"/>
      <c r="AB4" s="466"/>
      <c r="AC4" s="56">
        <f>+AC3-299</f>
        <v>28</v>
      </c>
      <c r="AD4" s="466"/>
      <c r="AE4" s="466"/>
      <c r="AF4" s="466"/>
      <c r="AG4" s="466"/>
      <c r="AH4" s="466"/>
      <c r="AI4" s="466"/>
      <c r="AJ4" s="466"/>
      <c r="AK4" s="466"/>
      <c r="AL4" s="466"/>
      <c r="AM4" s="9"/>
    </row>
    <row r="5" spans="1:39" ht="44.25" customHeight="1" x14ac:dyDescent="0.2">
      <c r="A5" s="57" t="s">
        <v>201</v>
      </c>
      <c r="B5" s="57" t="s">
        <v>202</v>
      </c>
      <c r="C5" s="58" t="s">
        <v>204</v>
      </c>
      <c r="D5" s="58" t="s">
        <v>206</v>
      </c>
      <c r="E5" s="58" t="s">
        <v>207</v>
      </c>
      <c r="F5" s="58" t="s">
        <v>208</v>
      </c>
      <c r="G5" s="59" t="s">
        <v>210</v>
      </c>
      <c r="I5" s="57" t="s">
        <v>201</v>
      </c>
      <c r="J5" s="57" t="s">
        <v>202</v>
      </c>
      <c r="K5" s="58" t="s">
        <v>204</v>
      </c>
      <c r="L5" s="58" t="s">
        <v>206</v>
      </c>
      <c r="M5" s="58" t="s">
        <v>207</v>
      </c>
      <c r="N5" s="58" t="s">
        <v>208</v>
      </c>
      <c r="O5" s="59" t="s">
        <v>210</v>
      </c>
      <c r="P5" s="61" t="s">
        <v>213</v>
      </c>
      <c r="Q5" s="59" t="s">
        <v>215</v>
      </c>
      <c r="S5" s="57" t="s">
        <v>201</v>
      </c>
      <c r="T5" s="57" t="s">
        <v>202</v>
      </c>
      <c r="U5" s="58" t="s">
        <v>204</v>
      </c>
      <c r="V5" s="58" t="s">
        <v>206</v>
      </c>
      <c r="W5" s="58" t="s">
        <v>207</v>
      </c>
      <c r="X5" s="58" t="s">
        <v>208</v>
      </c>
      <c r="Y5" s="59" t="s">
        <v>210</v>
      </c>
      <c r="Z5" s="61" t="s">
        <v>213</v>
      </c>
      <c r="AA5" s="61" t="s">
        <v>219</v>
      </c>
      <c r="AB5" s="59" t="s">
        <v>220</v>
      </c>
      <c r="AD5" s="57" t="s">
        <v>201</v>
      </c>
      <c r="AE5" s="57" t="s">
        <v>202</v>
      </c>
      <c r="AF5" s="58" t="s">
        <v>204</v>
      </c>
      <c r="AG5" s="58" t="s">
        <v>206</v>
      </c>
      <c r="AH5" s="58" t="s">
        <v>207</v>
      </c>
      <c r="AI5" s="58" t="s">
        <v>208</v>
      </c>
      <c r="AJ5" s="59" t="s">
        <v>210</v>
      </c>
      <c r="AK5" s="61" t="s">
        <v>213</v>
      </c>
      <c r="AL5" s="61" t="s">
        <v>219</v>
      </c>
      <c r="AM5" s="59" t="s">
        <v>220</v>
      </c>
    </row>
    <row r="6" spans="1:39" ht="81" x14ac:dyDescent="0.2">
      <c r="A6" s="62">
        <v>1</v>
      </c>
      <c r="B6" s="63" t="s">
        <v>182</v>
      </c>
      <c r="C6" s="62">
        <v>10</v>
      </c>
      <c r="D6" s="62">
        <v>8</v>
      </c>
      <c r="E6" s="62">
        <v>2</v>
      </c>
      <c r="F6" s="62">
        <v>0</v>
      </c>
      <c r="G6" s="62">
        <f t="shared" ref="G6:G15" si="0">+C6-D6-F6</f>
        <v>2</v>
      </c>
      <c r="I6" s="62">
        <v>1</v>
      </c>
      <c r="J6" s="63" t="s">
        <v>182</v>
      </c>
      <c r="K6" s="62">
        <v>10</v>
      </c>
      <c r="L6" s="62">
        <v>8</v>
      </c>
      <c r="M6" s="62">
        <v>2</v>
      </c>
      <c r="N6" s="62">
        <v>0</v>
      </c>
      <c r="O6" s="62">
        <f t="shared" ref="O6:O9" si="1">+K6-L6-N6</f>
        <v>2</v>
      </c>
      <c r="P6" s="64">
        <v>0</v>
      </c>
      <c r="Q6" s="64">
        <f t="shared" ref="Q6:Q17" si="2">+K6-L6-N6-P6</f>
        <v>2</v>
      </c>
      <c r="S6" s="62">
        <v>1</v>
      </c>
      <c r="T6" s="63" t="s">
        <v>182</v>
      </c>
      <c r="U6" s="62">
        <v>10</v>
      </c>
      <c r="V6" s="62">
        <v>8</v>
      </c>
      <c r="W6" s="62">
        <v>0</v>
      </c>
      <c r="X6" s="62">
        <v>0</v>
      </c>
      <c r="Y6" s="62">
        <f t="shared" ref="Y6:Y15" si="3">+U6-V6-X6</f>
        <v>2</v>
      </c>
      <c r="Z6" s="64">
        <v>0</v>
      </c>
      <c r="AA6" s="67">
        <v>2</v>
      </c>
      <c r="AB6" s="64">
        <f t="shared" ref="AB6:AB14" si="4">+U6-V6-X6-AA6</f>
        <v>0</v>
      </c>
      <c r="AD6" s="62">
        <v>1</v>
      </c>
      <c r="AE6" s="63" t="s">
        <v>182</v>
      </c>
      <c r="AF6" s="62">
        <v>10</v>
      </c>
      <c r="AG6" s="62">
        <v>8</v>
      </c>
      <c r="AH6" s="62">
        <v>2</v>
      </c>
      <c r="AI6" s="62">
        <v>0</v>
      </c>
      <c r="AJ6" s="62">
        <f t="shared" ref="AJ6:AJ15" si="5">+AF6-AG6-AI6</f>
        <v>2</v>
      </c>
      <c r="AK6" s="64">
        <v>0</v>
      </c>
      <c r="AL6" s="67">
        <v>2</v>
      </c>
      <c r="AM6" s="64">
        <f t="shared" ref="AM6:AM14" si="6">+AF6-AG6-AI6-AL6</f>
        <v>0</v>
      </c>
    </row>
    <row r="7" spans="1:39" ht="81" x14ac:dyDescent="0.2">
      <c r="A7" s="62">
        <v>2</v>
      </c>
      <c r="B7" s="68" t="s">
        <v>182</v>
      </c>
      <c r="C7" s="62">
        <v>15</v>
      </c>
      <c r="D7" s="62">
        <v>14</v>
      </c>
      <c r="E7" s="62">
        <v>1</v>
      </c>
      <c r="F7" s="62">
        <v>0</v>
      </c>
      <c r="G7" s="62">
        <f t="shared" si="0"/>
        <v>1</v>
      </c>
      <c r="H7" s="9"/>
      <c r="I7" s="62">
        <v>2</v>
      </c>
      <c r="J7" s="68" t="s">
        <v>182</v>
      </c>
      <c r="K7" s="62">
        <v>15</v>
      </c>
      <c r="L7" s="62">
        <v>14</v>
      </c>
      <c r="M7" s="62">
        <v>1</v>
      </c>
      <c r="N7" s="62">
        <v>0</v>
      </c>
      <c r="O7" s="62">
        <f t="shared" si="1"/>
        <v>1</v>
      </c>
      <c r="P7" s="64">
        <v>1</v>
      </c>
      <c r="Q7" s="64">
        <f t="shared" si="2"/>
        <v>0</v>
      </c>
      <c r="S7" s="62">
        <v>2</v>
      </c>
      <c r="T7" s="68" t="s">
        <v>182</v>
      </c>
      <c r="U7" s="62">
        <v>15</v>
      </c>
      <c r="V7" s="62">
        <v>14</v>
      </c>
      <c r="W7" s="62">
        <v>0</v>
      </c>
      <c r="X7" s="62">
        <v>0</v>
      </c>
      <c r="Y7" s="62">
        <f t="shared" si="3"/>
        <v>1</v>
      </c>
      <c r="Z7" s="64">
        <v>0</v>
      </c>
      <c r="AA7" s="67">
        <v>1</v>
      </c>
      <c r="AB7" s="64">
        <f t="shared" si="4"/>
        <v>0</v>
      </c>
      <c r="AD7" s="62">
        <v>2</v>
      </c>
      <c r="AE7" s="68" t="s">
        <v>182</v>
      </c>
      <c r="AF7" s="62">
        <v>15</v>
      </c>
      <c r="AG7" s="62">
        <v>14</v>
      </c>
      <c r="AH7" s="62">
        <v>1</v>
      </c>
      <c r="AI7" s="62">
        <v>0</v>
      </c>
      <c r="AJ7" s="62">
        <f t="shared" si="5"/>
        <v>1</v>
      </c>
      <c r="AK7" s="64">
        <v>0</v>
      </c>
      <c r="AL7" s="67">
        <v>1</v>
      </c>
      <c r="AM7" s="64">
        <f t="shared" si="6"/>
        <v>0</v>
      </c>
    </row>
    <row r="8" spans="1:39" ht="40.5" x14ac:dyDescent="0.2">
      <c r="A8" s="62">
        <v>3</v>
      </c>
      <c r="B8" s="70" t="s">
        <v>233</v>
      </c>
      <c r="C8" s="62">
        <v>14</v>
      </c>
      <c r="D8" s="62">
        <v>9</v>
      </c>
      <c r="E8" s="62">
        <v>5</v>
      </c>
      <c r="F8" s="62">
        <v>3</v>
      </c>
      <c r="G8" s="62">
        <f t="shared" si="0"/>
        <v>2</v>
      </c>
      <c r="H8" s="9"/>
      <c r="I8" s="62">
        <v>3</v>
      </c>
      <c r="J8" s="70" t="s">
        <v>233</v>
      </c>
      <c r="K8" s="62">
        <v>14</v>
      </c>
      <c r="L8" s="62">
        <v>9</v>
      </c>
      <c r="M8" s="62">
        <v>5</v>
      </c>
      <c r="N8" s="62">
        <v>3</v>
      </c>
      <c r="O8" s="62">
        <f t="shared" si="1"/>
        <v>2</v>
      </c>
      <c r="P8" s="64">
        <v>2</v>
      </c>
      <c r="Q8" s="64">
        <f t="shared" si="2"/>
        <v>0</v>
      </c>
      <c r="S8" s="62">
        <v>3</v>
      </c>
      <c r="T8" s="70" t="s">
        <v>233</v>
      </c>
      <c r="U8" s="62">
        <v>14</v>
      </c>
      <c r="V8" s="62">
        <v>9</v>
      </c>
      <c r="W8" s="62">
        <v>0</v>
      </c>
      <c r="X8" s="62">
        <v>3</v>
      </c>
      <c r="Y8" s="62">
        <f t="shared" si="3"/>
        <v>2</v>
      </c>
      <c r="Z8" s="64">
        <v>0</v>
      </c>
      <c r="AA8" s="67">
        <v>2</v>
      </c>
      <c r="AB8" s="64">
        <f t="shared" si="4"/>
        <v>0</v>
      </c>
      <c r="AD8" s="62">
        <v>3</v>
      </c>
      <c r="AE8" s="70" t="s">
        <v>233</v>
      </c>
      <c r="AF8" s="62">
        <v>14</v>
      </c>
      <c r="AG8" s="62">
        <v>9</v>
      </c>
      <c r="AH8" s="62">
        <v>5</v>
      </c>
      <c r="AI8" s="62">
        <v>3</v>
      </c>
      <c r="AJ8" s="62">
        <f t="shared" si="5"/>
        <v>2</v>
      </c>
      <c r="AK8" s="64">
        <v>0</v>
      </c>
      <c r="AL8" s="67">
        <v>2</v>
      </c>
      <c r="AM8" s="64">
        <f t="shared" si="6"/>
        <v>0</v>
      </c>
    </row>
    <row r="9" spans="1:39" ht="54" x14ac:dyDescent="0.2">
      <c r="A9" s="62">
        <v>4</v>
      </c>
      <c r="B9" s="72" t="s">
        <v>242</v>
      </c>
      <c r="C9" s="62">
        <v>4</v>
      </c>
      <c r="D9" s="62">
        <v>4</v>
      </c>
      <c r="E9" s="62">
        <v>0</v>
      </c>
      <c r="F9" s="62">
        <v>0</v>
      </c>
      <c r="G9" s="62">
        <f t="shared" si="0"/>
        <v>0</v>
      </c>
      <c r="H9" s="9"/>
      <c r="I9" s="62">
        <v>4</v>
      </c>
      <c r="J9" s="72" t="s">
        <v>242</v>
      </c>
      <c r="K9" s="62">
        <v>4</v>
      </c>
      <c r="L9" s="62">
        <v>4</v>
      </c>
      <c r="M9" s="62">
        <v>0</v>
      </c>
      <c r="N9" s="62">
        <v>0</v>
      </c>
      <c r="O9" s="62">
        <f t="shared" si="1"/>
        <v>0</v>
      </c>
      <c r="P9" s="64">
        <v>0</v>
      </c>
      <c r="Q9" s="64">
        <f t="shared" si="2"/>
        <v>0</v>
      </c>
      <c r="S9" s="62">
        <v>4</v>
      </c>
      <c r="T9" s="72" t="s">
        <v>242</v>
      </c>
      <c r="U9" s="62">
        <v>4</v>
      </c>
      <c r="V9" s="62">
        <v>4</v>
      </c>
      <c r="W9" s="62">
        <v>0</v>
      </c>
      <c r="X9" s="62">
        <v>0</v>
      </c>
      <c r="Y9" s="62">
        <f t="shared" si="3"/>
        <v>0</v>
      </c>
      <c r="Z9" s="64">
        <v>0</v>
      </c>
      <c r="AA9" s="67">
        <v>0</v>
      </c>
      <c r="AB9" s="64">
        <f t="shared" si="4"/>
        <v>0</v>
      </c>
      <c r="AD9" s="62">
        <v>4</v>
      </c>
      <c r="AE9" s="72" t="s">
        <v>242</v>
      </c>
      <c r="AF9" s="62">
        <v>4</v>
      </c>
      <c r="AG9" s="62">
        <v>4</v>
      </c>
      <c r="AH9" s="62">
        <v>0</v>
      </c>
      <c r="AI9" s="62">
        <v>0</v>
      </c>
      <c r="AJ9" s="62">
        <f t="shared" si="5"/>
        <v>0</v>
      </c>
      <c r="AK9" s="64">
        <v>0</v>
      </c>
      <c r="AL9" s="67">
        <v>0</v>
      </c>
      <c r="AM9" s="64">
        <f t="shared" si="6"/>
        <v>0</v>
      </c>
    </row>
    <row r="10" spans="1:39" ht="27" x14ac:dyDescent="0.2">
      <c r="A10" s="62">
        <v>5</v>
      </c>
      <c r="B10" s="74" t="s">
        <v>246</v>
      </c>
      <c r="C10" s="62">
        <v>15</v>
      </c>
      <c r="D10" s="62">
        <v>4</v>
      </c>
      <c r="E10" s="62">
        <v>11</v>
      </c>
      <c r="F10" s="62">
        <v>0</v>
      </c>
      <c r="G10" s="62">
        <f t="shared" si="0"/>
        <v>11</v>
      </c>
      <c r="H10" s="9"/>
      <c r="I10" s="62">
        <v>5</v>
      </c>
      <c r="J10" s="74" t="s">
        <v>246</v>
      </c>
      <c r="K10" s="62">
        <v>15</v>
      </c>
      <c r="L10" s="62">
        <v>14</v>
      </c>
      <c r="M10" s="62">
        <v>1</v>
      </c>
      <c r="N10" s="62">
        <v>0</v>
      </c>
      <c r="O10" s="62">
        <v>1</v>
      </c>
      <c r="P10" s="64">
        <v>1</v>
      </c>
      <c r="Q10" s="64">
        <f t="shared" si="2"/>
        <v>0</v>
      </c>
      <c r="S10" s="62">
        <v>5</v>
      </c>
      <c r="T10" s="74" t="s">
        <v>246</v>
      </c>
      <c r="U10" s="62">
        <v>15</v>
      </c>
      <c r="V10" s="62">
        <v>4</v>
      </c>
      <c r="W10" s="62">
        <v>0</v>
      </c>
      <c r="X10" s="62">
        <v>0</v>
      </c>
      <c r="Y10" s="62">
        <f t="shared" si="3"/>
        <v>11</v>
      </c>
      <c r="Z10" s="64">
        <v>0</v>
      </c>
      <c r="AA10" s="67">
        <v>11</v>
      </c>
      <c r="AB10" s="64">
        <f t="shared" si="4"/>
        <v>0</v>
      </c>
      <c r="AD10" s="62">
        <v>5</v>
      </c>
      <c r="AE10" s="74" t="s">
        <v>246</v>
      </c>
      <c r="AF10" s="62">
        <v>15</v>
      </c>
      <c r="AG10" s="62">
        <v>4</v>
      </c>
      <c r="AH10" s="62">
        <v>11</v>
      </c>
      <c r="AI10" s="62">
        <v>0</v>
      </c>
      <c r="AJ10" s="62">
        <f t="shared" si="5"/>
        <v>11</v>
      </c>
      <c r="AK10" s="64">
        <v>0</v>
      </c>
      <c r="AL10" s="67">
        <v>11</v>
      </c>
      <c r="AM10" s="64">
        <f t="shared" si="6"/>
        <v>0</v>
      </c>
    </row>
    <row r="11" spans="1:39" ht="13.5" x14ac:dyDescent="0.2">
      <c r="A11" s="62">
        <v>6</v>
      </c>
      <c r="B11" s="75" t="s">
        <v>256</v>
      </c>
      <c r="C11" s="62">
        <v>26</v>
      </c>
      <c r="D11" s="62">
        <v>13</v>
      </c>
      <c r="E11" s="62">
        <v>13</v>
      </c>
      <c r="F11" s="62">
        <v>13</v>
      </c>
      <c r="G11" s="62">
        <f t="shared" si="0"/>
        <v>0</v>
      </c>
      <c r="H11" s="9"/>
      <c r="I11" s="62">
        <v>6</v>
      </c>
      <c r="J11" s="75" t="s">
        <v>256</v>
      </c>
      <c r="K11" s="62">
        <v>26</v>
      </c>
      <c r="L11" s="62">
        <v>13</v>
      </c>
      <c r="M11" s="62">
        <v>13</v>
      </c>
      <c r="N11" s="62">
        <v>13</v>
      </c>
      <c r="O11" s="62">
        <f t="shared" ref="O11:O15" si="7">+K11-L11-N11</f>
        <v>0</v>
      </c>
      <c r="P11" s="64">
        <v>0</v>
      </c>
      <c r="Q11" s="64">
        <f t="shared" si="2"/>
        <v>0</v>
      </c>
      <c r="S11" s="62">
        <v>6</v>
      </c>
      <c r="T11" s="75" t="s">
        <v>256</v>
      </c>
      <c r="U11" s="62">
        <v>26</v>
      </c>
      <c r="V11" s="62">
        <v>13</v>
      </c>
      <c r="W11" s="62">
        <v>0</v>
      </c>
      <c r="X11" s="62">
        <v>13</v>
      </c>
      <c r="Y11" s="62">
        <f t="shared" si="3"/>
        <v>0</v>
      </c>
      <c r="Z11" s="64">
        <v>0</v>
      </c>
      <c r="AA11" s="67">
        <v>0</v>
      </c>
      <c r="AB11" s="64">
        <f t="shared" si="4"/>
        <v>0</v>
      </c>
      <c r="AD11" s="62">
        <v>6</v>
      </c>
      <c r="AE11" s="75" t="s">
        <v>256</v>
      </c>
      <c r="AF11" s="62">
        <v>26</v>
      </c>
      <c r="AG11" s="62">
        <v>13</v>
      </c>
      <c r="AH11" s="62">
        <v>13</v>
      </c>
      <c r="AI11" s="62">
        <v>13</v>
      </c>
      <c r="AJ11" s="62">
        <f t="shared" si="5"/>
        <v>0</v>
      </c>
      <c r="AK11" s="64">
        <v>0</v>
      </c>
      <c r="AL11" s="67">
        <v>0</v>
      </c>
      <c r="AM11" s="64">
        <f t="shared" si="6"/>
        <v>0</v>
      </c>
    </row>
    <row r="12" spans="1:39" ht="94.5" x14ac:dyDescent="0.25">
      <c r="A12" s="62">
        <v>7</v>
      </c>
      <c r="B12" s="76" t="s">
        <v>265</v>
      </c>
      <c r="C12" s="62">
        <v>37</v>
      </c>
      <c r="D12" s="62">
        <v>37</v>
      </c>
      <c r="E12" s="62">
        <v>0</v>
      </c>
      <c r="F12" s="62">
        <v>0</v>
      </c>
      <c r="G12" s="62">
        <f t="shared" si="0"/>
        <v>0</v>
      </c>
      <c r="H12" s="9"/>
      <c r="I12" s="62">
        <v>7</v>
      </c>
      <c r="J12" s="76" t="s">
        <v>265</v>
      </c>
      <c r="K12" s="62">
        <v>37</v>
      </c>
      <c r="L12" s="62">
        <v>37</v>
      </c>
      <c r="M12" s="62">
        <v>0</v>
      </c>
      <c r="N12" s="62">
        <v>0</v>
      </c>
      <c r="O12" s="62">
        <f t="shared" si="7"/>
        <v>0</v>
      </c>
      <c r="P12" s="64">
        <v>0</v>
      </c>
      <c r="Q12" s="64">
        <f t="shared" si="2"/>
        <v>0</v>
      </c>
      <c r="S12" s="62">
        <v>7</v>
      </c>
      <c r="T12" s="77" t="s">
        <v>265</v>
      </c>
      <c r="U12" s="62">
        <v>37</v>
      </c>
      <c r="V12" s="62">
        <v>37</v>
      </c>
      <c r="W12" s="62">
        <v>0</v>
      </c>
      <c r="X12" s="62">
        <v>0</v>
      </c>
      <c r="Y12" s="62">
        <f t="shared" si="3"/>
        <v>0</v>
      </c>
      <c r="Z12" s="64">
        <v>0</v>
      </c>
      <c r="AA12" s="67">
        <v>0</v>
      </c>
      <c r="AB12" s="64">
        <f t="shared" si="4"/>
        <v>0</v>
      </c>
      <c r="AD12" s="62">
        <v>7</v>
      </c>
      <c r="AE12" s="76" t="s">
        <v>265</v>
      </c>
      <c r="AF12" s="62">
        <v>37</v>
      </c>
      <c r="AG12" s="62">
        <v>37</v>
      </c>
      <c r="AH12" s="62">
        <v>0</v>
      </c>
      <c r="AI12" s="62">
        <v>0</v>
      </c>
      <c r="AJ12" s="62">
        <f t="shared" si="5"/>
        <v>0</v>
      </c>
      <c r="AK12" s="64">
        <v>0</v>
      </c>
      <c r="AL12" s="67">
        <v>0</v>
      </c>
      <c r="AM12" s="64">
        <f t="shared" si="6"/>
        <v>0</v>
      </c>
    </row>
    <row r="13" spans="1:39" ht="40.5" x14ac:dyDescent="0.2">
      <c r="A13" s="62">
        <v>8</v>
      </c>
      <c r="B13" s="78" t="s">
        <v>267</v>
      </c>
      <c r="C13" s="62">
        <v>16</v>
      </c>
      <c r="D13" s="62">
        <v>4</v>
      </c>
      <c r="E13" s="62">
        <v>12</v>
      </c>
      <c r="F13" s="62">
        <v>0</v>
      </c>
      <c r="G13" s="62">
        <f t="shared" si="0"/>
        <v>12</v>
      </c>
      <c r="H13" s="9"/>
      <c r="I13" s="62">
        <v>8</v>
      </c>
      <c r="J13" s="78" t="s">
        <v>267</v>
      </c>
      <c r="K13" s="62">
        <v>16</v>
      </c>
      <c r="L13" s="62">
        <v>4</v>
      </c>
      <c r="M13" s="62">
        <v>12</v>
      </c>
      <c r="N13" s="62">
        <v>0</v>
      </c>
      <c r="O13" s="62">
        <f t="shared" si="7"/>
        <v>12</v>
      </c>
      <c r="P13" s="64">
        <v>9</v>
      </c>
      <c r="Q13" s="64">
        <f t="shared" si="2"/>
        <v>3</v>
      </c>
      <c r="S13" s="62">
        <v>8</v>
      </c>
      <c r="T13" s="78" t="s">
        <v>267</v>
      </c>
      <c r="U13" s="62">
        <v>16</v>
      </c>
      <c r="V13" s="62">
        <v>4</v>
      </c>
      <c r="W13" s="62">
        <v>0</v>
      </c>
      <c r="X13" s="62">
        <v>0</v>
      </c>
      <c r="Y13" s="62">
        <f t="shared" si="3"/>
        <v>12</v>
      </c>
      <c r="Z13" s="64">
        <v>0</v>
      </c>
      <c r="AA13" s="67">
        <v>12</v>
      </c>
      <c r="AB13" s="64">
        <f t="shared" si="4"/>
        <v>0</v>
      </c>
      <c r="AD13" s="62">
        <v>8</v>
      </c>
      <c r="AE13" s="78" t="s">
        <v>267</v>
      </c>
      <c r="AF13" s="62">
        <v>16</v>
      </c>
      <c r="AG13" s="62">
        <v>4</v>
      </c>
      <c r="AH13" s="62">
        <v>12</v>
      </c>
      <c r="AI13" s="62">
        <v>0</v>
      </c>
      <c r="AJ13" s="62">
        <f t="shared" si="5"/>
        <v>12</v>
      </c>
      <c r="AK13" s="64">
        <v>0</v>
      </c>
      <c r="AL13" s="67">
        <v>12</v>
      </c>
      <c r="AM13" s="64">
        <f t="shared" si="6"/>
        <v>0</v>
      </c>
    </row>
    <row r="14" spans="1:39" ht="28.5" x14ac:dyDescent="0.25">
      <c r="A14" s="86">
        <v>9</v>
      </c>
      <c r="B14" s="87" t="s">
        <v>277</v>
      </c>
      <c r="C14" s="62">
        <v>1</v>
      </c>
      <c r="D14" s="62">
        <v>1</v>
      </c>
      <c r="E14" s="62">
        <v>0</v>
      </c>
      <c r="F14" s="62">
        <v>0</v>
      </c>
      <c r="G14" s="62">
        <f t="shared" si="0"/>
        <v>0</v>
      </c>
      <c r="H14" s="9"/>
      <c r="I14" s="86">
        <v>9</v>
      </c>
      <c r="J14" s="87" t="s">
        <v>277</v>
      </c>
      <c r="K14" s="62">
        <v>1</v>
      </c>
      <c r="L14" s="62">
        <v>0</v>
      </c>
      <c r="M14" s="62">
        <v>0</v>
      </c>
      <c r="N14" s="62">
        <v>1</v>
      </c>
      <c r="O14" s="62">
        <f t="shared" si="7"/>
        <v>0</v>
      </c>
      <c r="P14" s="64">
        <v>0</v>
      </c>
      <c r="Q14" s="64">
        <f t="shared" si="2"/>
        <v>0</v>
      </c>
      <c r="S14" s="86">
        <v>9</v>
      </c>
      <c r="T14" s="87" t="s">
        <v>277</v>
      </c>
      <c r="U14" s="62">
        <v>1</v>
      </c>
      <c r="V14" s="62">
        <v>1</v>
      </c>
      <c r="W14" s="62">
        <v>0</v>
      </c>
      <c r="X14" s="62">
        <v>0</v>
      </c>
      <c r="Y14" s="62">
        <f t="shared" si="3"/>
        <v>0</v>
      </c>
      <c r="Z14" s="64">
        <v>0</v>
      </c>
      <c r="AA14" s="67">
        <f t="shared" ref="AA14:AA15" si="8">+U14-V14-X14-Z14</f>
        <v>0</v>
      </c>
      <c r="AB14" s="64">
        <f t="shared" si="4"/>
        <v>0</v>
      </c>
      <c r="AD14" s="86">
        <v>9</v>
      </c>
      <c r="AE14" s="87" t="s">
        <v>277</v>
      </c>
      <c r="AF14" s="62">
        <v>1</v>
      </c>
      <c r="AG14" s="62">
        <v>1</v>
      </c>
      <c r="AH14" s="62">
        <v>0</v>
      </c>
      <c r="AI14" s="62">
        <v>0</v>
      </c>
      <c r="AJ14" s="62">
        <f t="shared" si="5"/>
        <v>0</v>
      </c>
      <c r="AK14" s="64">
        <v>0</v>
      </c>
      <c r="AL14" s="67">
        <f t="shared" ref="AL14:AL15" si="9">+AF14-AG14-AI14-AK14</f>
        <v>0</v>
      </c>
      <c r="AM14" s="64">
        <f t="shared" si="6"/>
        <v>0</v>
      </c>
    </row>
    <row r="15" spans="1:39" ht="15" customHeight="1" x14ac:dyDescent="0.25">
      <c r="A15" s="86"/>
      <c r="B15" s="91"/>
      <c r="C15" s="62"/>
      <c r="D15" s="62"/>
      <c r="E15" s="62"/>
      <c r="F15" s="92"/>
      <c r="G15" s="62">
        <f t="shared" si="0"/>
        <v>0</v>
      </c>
      <c r="H15" s="9"/>
      <c r="I15" s="95">
        <v>10</v>
      </c>
      <c r="J15" s="96" t="s">
        <v>287</v>
      </c>
      <c r="K15" s="97">
        <v>18</v>
      </c>
      <c r="L15" s="97">
        <v>0</v>
      </c>
      <c r="M15" s="97">
        <v>0</v>
      </c>
      <c r="N15" s="98">
        <v>0</v>
      </c>
      <c r="O15" s="97">
        <f t="shared" si="7"/>
        <v>18</v>
      </c>
      <c r="P15" s="64">
        <v>11</v>
      </c>
      <c r="Q15" s="64">
        <f t="shared" si="2"/>
        <v>7</v>
      </c>
      <c r="S15" s="95">
        <v>10</v>
      </c>
      <c r="T15" s="96" t="s">
        <v>287</v>
      </c>
      <c r="U15" s="97">
        <v>18</v>
      </c>
      <c r="V15" s="97">
        <v>0</v>
      </c>
      <c r="W15" s="97">
        <v>0</v>
      </c>
      <c r="X15" s="99">
        <v>0</v>
      </c>
      <c r="Y15" s="97">
        <f t="shared" si="3"/>
        <v>18</v>
      </c>
      <c r="Z15" s="64">
        <v>9</v>
      </c>
      <c r="AA15" s="67">
        <f t="shared" si="8"/>
        <v>9</v>
      </c>
      <c r="AB15" s="64">
        <v>0</v>
      </c>
      <c r="AD15" s="95">
        <v>10</v>
      </c>
      <c r="AE15" s="96" t="s">
        <v>287</v>
      </c>
      <c r="AF15" s="97">
        <v>18</v>
      </c>
      <c r="AG15" s="97">
        <v>0</v>
      </c>
      <c r="AH15" s="97">
        <v>0</v>
      </c>
      <c r="AI15" s="98">
        <v>0</v>
      </c>
      <c r="AJ15" s="97">
        <f t="shared" si="5"/>
        <v>18</v>
      </c>
      <c r="AK15" s="64">
        <v>9</v>
      </c>
      <c r="AL15" s="67">
        <f t="shared" si="9"/>
        <v>9</v>
      </c>
      <c r="AM15" s="64">
        <v>0</v>
      </c>
    </row>
    <row r="16" spans="1:39" ht="13.5" x14ac:dyDescent="0.25">
      <c r="A16" s="100"/>
      <c r="B16" s="101" t="s">
        <v>215</v>
      </c>
      <c r="C16" s="62">
        <f t="shared" ref="C16:G16" si="10">SUM(C6:C14)</f>
        <v>138</v>
      </c>
      <c r="D16" s="62">
        <f t="shared" si="10"/>
        <v>94</v>
      </c>
      <c r="E16" s="62">
        <f t="shared" si="10"/>
        <v>44</v>
      </c>
      <c r="F16" s="102">
        <f t="shared" si="10"/>
        <v>16</v>
      </c>
      <c r="G16" s="102">
        <f t="shared" si="10"/>
        <v>28</v>
      </c>
      <c r="I16" s="62">
        <v>11</v>
      </c>
      <c r="J16" s="92" t="s">
        <v>289</v>
      </c>
      <c r="K16" s="102">
        <v>2</v>
      </c>
      <c r="L16" s="92">
        <v>0</v>
      </c>
      <c r="M16" s="92">
        <v>0</v>
      </c>
      <c r="N16" s="92">
        <v>0</v>
      </c>
      <c r="O16" s="92">
        <v>0</v>
      </c>
      <c r="P16" s="64">
        <v>0</v>
      </c>
      <c r="Q16" s="64">
        <f t="shared" si="2"/>
        <v>2</v>
      </c>
      <c r="S16" s="62">
        <v>11</v>
      </c>
      <c r="T16" s="103" t="s">
        <v>289</v>
      </c>
      <c r="U16" s="102">
        <v>2</v>
      </c>
      <c r="V16" s="64">
        <v>0</v>
      </c>
      <c r="W16" s="64">
        <v>1</v>
      </c>
      <c r="X16" s="64">
        <v>0</v>
      </c>
      <c r="Y16" s="64">
        <v>0</v>
      </c>
      <c r="Z16" s="64">
        <v>0</v>
      </c>
      <c r="AA16" s="67">
        <v>1</v>
      </c>
      <c r="AB16" s="64">
        <f t="shared" ref="AB16:AB25" si="11">+U16-V16-X16-AA16</f>
        <v>1</v>
      </c>
      <c r="AD16" s="62">
        <v>11</v>
      </c>
      <c r="AE16" s="103" t="s">
        <v>289</v>
      </c>
      <c r="AF16" s="102">
        <v>2</v>
      </c>
      <c r="AG16" s="92">
        <v>0</v>
      </c>
      <c r="AH16" s="92">
        <v>0</v>
      </c>
      <c r="AI16" s="92">
        <v>0</v>
      </c>
      <c r="AJ16" s="92">
        <v>0</v>
      </c>
      <c r="AK16" s="64">
        <v>0</v>
      </c>
      <c r="AL16" s="67">
        <v>1</v>
      </c>
      <c r="AM16" s="64">
        <f t="shared" ref="AM16:AM26" si="12">+AF16-AG16-AI16-AL16</f>
        <v>1</v>
      </c>
    </row>
    <row r="17" spans="1:39" ht="15" customHeight="1" x14ac:dyDescent="0.25">
      <c r="A17" s="104"/>
      <c r="B17" s="105" t="s">
        <v>298</v>
      </c>
      <c r="C17" s="100"/>
      <c r="D17" s="106">
        <f>+D16/C16</f>
        <v>0.6811594202898551</v>
      </c>
      <c r="E17" s="106">
        <f>+E16/C16</f>
        <v>0.3188405797101449</v>
      </c>
      <c r="F17" s="107">
        <f>+F16/E16</f>
        <v>0.36363636363636365</v>
      </c>
      <c r="G17" s="108">
        <f>+G16/E16</f>
        <v>0.63636363636363635</v>
      </c>
      <c r="I17" s="62">
        <v>12</v>
      </c>
      <c r="J17" s="92" t="s">
        <v>300</v>
      </c>
      <c r="K17" s="102">
        <v>10</v>
      </c>
      <c r="L17" s="98">
        <v>0</v>
      </c>
      <c r="M17" s="98">
        <v>0</v>
      </c>
      <c r="N17" s="98">
        <v>0</v>
      </c>
      <c r="O17" s="98">
        <v>0</v>
      </c>
      <c r="P17" s="109">
        <v>0</v>
      </c>
      <c r="Q17" s="109">
        <f t="shared" si="2"/>
        <v>10</v>
      </c>
      <c r="S17" s="97">
        <v>12</v>
      </c>
      <c r="T17" s="110" t="s">
        <v>301</v>
      </c>
      <c r="U17" s="111">
        <v>10</v>
      </c>
      <c r="V17" s="109">
        <v>0</v>
      </c>
      <c r="W17" s="109">
        <v>2</v>
      </c>
      <c r="X17" s="109">
        <v>0</v>
      </c>
      <c r="Y17" s="109">
        <v>0</v>
      </c>
      <c r="Z17" s="109">
        <v>0</v>
      </c>
      <c r="AA17" s="112">
        <v>8</v>
      </c>
      <c r="AB17" s="109">
        <f t="shared" si="11"/>
        <v>2</v>
      </c>
      <c r="AD17" s="97">
        <v>12</v>
      </c>
      <c r="AE17" s="110" t="s">
        <v>301</v>
      </c>
      <c r="AF17" s="111">
        <v>10</v>
      </c>
      <c r="AG17" s="98">
        <v>0</v>
      </c>
      <c r="AH17" s="98">
        <v>0</v>
      </c>
      <c r="AI17" s="98">
        <v>0</v>
      </c>
      <c r="AJ17" s="98">
        <v>0</v>
      </c>
      <c r="AK17" s="109">
        <v>0</v>
      </c>
      <c r="AL17" s="112">
        <v>8</v>
      </c>
      <c r="AM17" s="64">
        <f t="shared" si="12"/>
        <v>2</v>
      </c>
    </row>
    <row r="18" spans="1:39" ht="15" customHeight="1" x14ac:dyDescent="0.25">
      <c r="A18" s="9"/>
      <c r="B18" s="101" t="s">
        <v>305</v>
      </c>
      <c r="C18" s="92"/>
      <c r="D18" s="92"/>
      <c r="E18" s="92"/>
      <c r="F18" s="107">
        <f>+(F16+D16)/C16</f>
        <v>0.79710144927536231</v>
      </c>
      <c r="G18" s="107">
        <f>+G16/C16</f>
        <v>0.20289855072463769</v>
      </c>
      <c r="I18" s="113">
        <v>13</v>
      </c>
      <c r="J18" s="92" t="s">
        <v>307</v>
      </c>
      <c r="K18" s="114">
        <v>7</v>
      </c>
      <c r="L18" s="92"/>
      <c r="M18" s="92"/>
      <c r="N18" s="92"/>
      <c r="O18" s="92"/>
      <c r="P18" s="92"/>
      <c r="Q18" s="92"/>
      <c r="S18" s="62">
        <v>13</v>
      </c>
      <c r="T18" s="115" t="s">
        <v>307</v>
      </c>
      <c r="U18" s="62">
        <v>7</v>
      </c>
      <c r="V18" s="64">
        <v>0</v>
      </c>
      <c r="W18" s="64">
        <v>7</v>
      </c>
      <c r="X18" s="64">
        <v>0</v>
      </c>
      <c r="Y18" s="64">
        <v>0</v>
      </c>
      <c r="Z18" s="64">
        <v>0</v>
      </c>
      <c r="AA18" s="64">
        <v>0</v>
      </c>
      <c r="AB18" s="64">
        <f t="shared" si="11"/>
        <v>7</v>
      </c>
      <c r="AD18" s="97">
        <v>13</v>
      </c>
      <c r="AE18" s="116" t="s">
        <v>307</v>
      </c>
      <c r="AF18" s="97">
        <v>7</v>
      </c>
      <c r="AG18" s="98">
        <v>0</v>
      </c>
      <c r="AH18" s="98">
        <v>0</v>
      </c>
      <c r="AI18" s="98">
        <v>0</v>
      </c>
      <c r="AJ18" s="98">
        <v>0</v>
      </c>
      <c r="AK18" s="98">
        <v>0</v>
      </c>
      <c r="AL18" s="117">
        <v>0</v>
      </c>
      <c r="AM18" s="64">
        <f t="shared" si="12"/>
        <v>7</v>
      </c>
    </row>
    <row r="19" spans="1:39" ht="15" customHeight="1" x14ac:dyDescent="0.25">
      <c r="A19" s="9"/>
      <c r="B19" s="118"/>
      <c r="C19" s="9"/>
      <c r="D19" s="9"/>
      <c r="E19" s="9"/>
      <c r="I19" s="100"/>
      <c r="J19" s="101" t="s">
        <v>215</v>
      </c>
      <c r="K19" s="62">
        <f t="shared" ref="K19:Q19" si="13">SUM(K6:K18)</f>
        <v>175</v>
      </c>
      <c r="L19" s="62">
        <f t="shared" si="13"/>
        <v>103</v>
      </c>
      <c r="M19" s="62">
        <f t="shared" si="13"/>
        <v>34</v>
      </c>
      <c r="N19" s="62">
        <f t="shared" si="13"/>
        <v>17</v>
      </c>
      <c r="O19" s="62">
        <f t="shared" si="13"/>
        <v>36</v>
      </c>
      <c r="P19" s="62">
        <f t="shared" si="13"/>
        <v>24</v>
      </c>
      <c r="Q19" s="62">
        <f t="shared" si="13"/>
        <v>24</v>
      </c>
      <c r="S19" s="102">
        <v>14</v>
      </c>
      <c r="T19" s="119" t="s">
        <v>318</v>
      </c>
      <c r="U19" s="64">
        <v>15</v>
      </c>
      <c r="V19" s="64">
        <v>0</v>
      </c>
      <c r="W19" s="64">
        <v>15</v>
      </c>
      <c r="X19" s="64">
        <v>0</v>
      </c>
      <c r="Y19" s="64">
        <v>0</v>
      </c>
      <c r="Z19" s="64">
        <v>0</v>
      </c>
      <c r="AA19" s="64">
        <v>0</v>
      </c>
      <c r="AB19" s="64">
        <f t="shared" si="11"/>
        <v>15</v>
      </c>
      <c r="AD19" s="102">
        <v>14</v>
      </c>
      <c r="AE19" s="120" t="s">
        <v>318</v>
      </c>
      <c r="AF19" s="64">
        <v>15</v>
      </c>
      <c r="AG19" s="92"/>
      <c r="AH19" s="92"/>
      <c r="AI19" s="92"/>
      <c r="AJ19" s="92"/>
      <c r="AK19" s="92"/>
      <c r="AL19" s="121"/>
      <c r="AM19" s="64">
        <f t="shared" si="12"/>
        <v>15</v>
      </c>
    </row>
    <row r="20" spans="1:39" ht="38.25" customHeight="1" x14ac:dyDescent="0.25">
      <c r="A20" s="507" t="s">
        <v>319</v>
      </c>
      <c r="B20" s="466"/>
      <c r="C20" s="466"/>
      <c r="D20" s="466"/>
      <c r="E20" s="466"/>
      <c r="G20" s="56">
        <f>+C16-K19</f>
        <v>-37</v>
      </c>
      <c r="I20" s="104"/>
      <c r="J20" s="105" t="s">
        <v>298</v>
      </c>
      <c r="K20" s="100"/>
      <c r="L20" s="106">
        <f>+L19/K19</f>
        <v>0.58857142857142852</v>
      </c>
      <c r="M20" s="106">
        <f>+M19/K19</f>
        <v>0.19428571428571428</v>
      </c>
      <c r="N20" s="107">
        <f>+N19/M19</f>
        <v>0.5</v>
      </c>
      <c r="O20" s="108">
        <f>+O19/M19</f>
        <v>1.0588235294117647</v>
      </c>
      <c r="P20" s="92"/>
      <c r="Q20" s="9"/>
      <c r="S20" s="64">
        <v>15</v>
      </c>
      <c r="T20" s="122" t="s">
        <v>325</v>
      </c>
      <c r="U20" s="64">
        <v>4</v>
      </c>
      <c r="V20" s="64">
        <v>0</v>
      </c>
      <c r="W20" s="64">
        <v>4</v>
      </c>
      <c r="X20" s="64">
        <v>0</v>
      </c>
      <c r="Y20" s="64">
        <v>0</v>
      </c>
      <c r="Z20" s="64">
        <v>0</v>
      </c>
      <c r="AA20" s="64">
        <v>0</v>
      </c>
      <c r="AB20" s="64">
        <f t="shared" si="11"/>
        <v>4</v>
      </c>
      <c r="AD20" s="124">
        <v>15</v>
      </c>
      <c r="AE20" s="125" t="s">
        <v>325</v>
      </c>
      <c r="AF20" s="126">
        <v>4</v>
      </c>
      <c r="AG20" s="124">
        <v>0</v>
      </c>
      <c r="AH20" s="124">
        <v>0</v>
      </c>
      <c r="AI20" s="124">
        <v>0</v>
      </c>
      <c r="AJ20" s="124">
        <v>0</v>
      </c>
      <c r="AK20" s="124">
        <v>0</v>
      </c>
      <c r="AL20" s="124">
        <v>0</v>
      </c>
      <c r="AM20" s="64">
        <f t="shared" si="12"/>
        <v>4</v>
      </c>
    </row>
    <row r="21" spans="1:39" ht="32.25" customHeight="1" x14ac:dyDescent="0.25">
      <c r="A21" s="466"/>
      <c r="B21" s="466"/>
      <c r="C21" s="466"/>
      <c r="D21" s="466"/>
      <c r="E21" s="466"/>
      <c r="I21" s="9"/>
      <c r="J21" s="101" t="s">
        <v>305</v>
      </c>
      <c r="K21" s="92"/>
      <c r="L21" s="92"/>
      <c r="M21" s="92"/>
      <c r="N21" s="107">
        <f>+(N19+L19)/K19</f>
        <v>0.68571428571428572</v>
      </c>
      <c r="O21" s="107">
        <f>+O19/K19</f>
        <v>0.20571428571428571</v>
      </c>
      <c r="P21" s="92"/>
      <c r="Q21" s="9"/>
      <c r="S21" s="62">
        <v>16</v>
      </c>
      <c r="T21" s="127" t="s">
        <v>333</v>
      </c>
      <c r="U21" s="64">
        <v>5</v>
      </c>
      <c r="V21" s="64">
        <v>0</v>
      </c>
      <c r="W21" s="64">
        <v>5</v>
      </c>
      <c r="X21" s="64">
        <v>0</v>
      </c>
      <c r="Y21" s="64">
        <v>0</v>
      </c>
      <c r="Z21" s="64">
        <v>0</v>
      </c>
      <c r="AA21" s="64">
        <v>0</v>
      </c>
      <c r="AB21" s="64">
        <f t="shared" si="11"/>
        <v>5</v>
      </c>
      <c r="AD21" s="113">
        <v>16</v>
      </c>
      <c r="AE21" s="128" t="s">
        <v>333</v>
      </c>
      <c r="AF21" s="129">
        <v>5</v>
      </c>
      <c r="AG21" s="124">
        <v>0</v>
      </c>
      <c r="AH21" s="124">
        <v>0</v>
      </c>
      <c r="AI21" s="124">
        <v>0</v>
      </c>
      <c r="AJ21" s="124">
        <v>0</v>
      </c>
      <c r="AK21" s="124">
        <v>0</v>
      </c>
      <c r="AL21" s="124">
        <v>0</v>
      </c>
      <c r="AM21" s="64">
        <f t="shared" si="12"/>
        <v>5</v>
      </c>
    </row>
    <row r="22" spans="1:39" ht="15" customHeight="1" x14ac:dyDescent="0.2">
      <c r="A22" s="508"/>
      <c r="B22" s="508"/>
      <c r="C22" s="508"/>
      <c r="D22" s="508"/>
      <c r="E22" s="508"/>
      <c r="S22" s="62">
        <v>17</v>
      </c>
      <c r="T22" s="130" t="s">
        <v>335</v>
      </c>
      <c r="U22" s="64">
        <v>5</v>
      </c>
      <c r="V22" s="64">
        <v>0</v>
      </c>
      <c r="W22" s="64">
        <v>5</v>
      </c>
      <c r="X22" s="64">
        <v>0</v>
      </c>
      <c r="Y22" s="64">
        <v>0</v>
      </c>
      <c r="Z22" s="64">
        <v>0</v>
      </c>
      <c r="AA22" s="64">
        <v>0</v>
      </c>
      <c r="AB22" s="64">
        <f t="shared" si="11"/>
        <v>5</v>
      </c>
      <c r="AD22" s="113">
        <v>17</v>
      </c>
      <c r="AE22" s="131" t="s">
        <v>335</v>
      </c>
      <c r="AF22" s="129">
        <v>5</v>
      </c>
      <c r="AG22" s="124">
        <v>0</v>
      </c>
      <c r="AH22" s="124">
        <v>0</v>
      </c>
      <c r="AI22" s="124">
        <v>0</v>
      </c>
      <c r="AJ22" s="124">
        <v>0</v>
      </c>
      <c r="AK22" s="124">
        <v>0</v>
      </c>
      <c r="AL22" s="124">
        <v>0</v>
      </c>
      <c r="AM22" s="64">
        <f t="shared" si="12"/>
        <v>5</v>
      </c>
    </row>
    <row r="23" spans="1:39" ht="38.25" customHeight="1" x14ac:dyDescent="0.2">
      <c r="A23" s="57" t="s">
        <v>201</v>
      </c>
      <c r="B23" s="57" t="s">
        <v>202</v>
      </c>
      <c r="C23" s="58" t="s">
        <v>204</v>
      </c>
      <c r="D23" s="58" t="s">
        <v>206</v>
      </c>
      <c r="E23" s="58" t="s">
        <v>207</v>
      </c>
      <c r="S23" s="62">
        <v>18</v>
      </c>
      <c r="T23" s="132" t="s">
        <v>344</v>
      </c>
      <c r="U23" s="64">
        <v>15</v>
      </c>
      <c r="V23" s="64">
        <v>0</v>
      </c>
      <c r="W23" s="64">
        <v>15</v>
      </c>
      <c r="X23" s="64">
        <v>0</v>
      </c>
      <c r="Y23" s="64">
        <v>0</v>
      </c>
      <c r="Z23" s="64">
        <v>0</v>
      </c>
      <c r="AA23" s="64">
        <v>0</v>
      </c>
      <c r="AB23" s="64">
        <f t="shared" si="11"/>
        <v>15</v>
      </c>
      <c r="AD23" s="113">
        <v>18</v>
      </c>
      <c r="AE23" s="132" t="s">
        <v>344</v>
      </c>
      <c r="AF23" s="129">
        <v>15</v>
      </c>
      <c r="AG23" s="124">
        <v>0</v>
      </c>
      <c r="AH23" s="124">
        <v>0</v>
      </c>
      <c r="AI23" s="124">
        <v>0</v>
      </c>
      <c r="AJ23" s="124">
        <v>0</v>
      </c>
      <c r="AK23" s="124">
        <v>0</v>
      </c>
      <c r="AL23" s="124">
        <v>0</v>
      </c>
      <c r="AM23" s="64">
        <f t="shared" si="12"/>
        <v>15</v>
      </c>
    </row>
    <row r="24" spans="1:39" ht="39" customHeight="1" x14ac:dyDescent="0.2">
      <c r="A24" s="62">
        <v>1</v>
      </c>
      <c r="B24" s="63" t="s">
        <v>182</v>
      </c>
      <c r="C24" s="62">
        <v>10</v>
      </c>
      <c r="D24" s="62">
        <v>8</v>
      </c>
      <c r="E24" s="62">
        <v>2</v>
      </c>
      <c r="S24" s="62">
        <v>19</v>
      </c>
      <c r="T24" s="133" t="s">
        <v>347</v>
      </c>
      <c r="U24" s="64">
        <v>5</v>
      </c>
      <c r="V24" s="64">
        <v>0</v>
      </c>
      <c r="W24" s="64">
        <v>5</v>
      </c>
      <c r="X24" s="64">
        <v>0</v>
      </c>
      <c r="Y24" s="64">
        <v>0</v>
      </c>
      <c r="Z24" s="64">
        <v>0</v>
      </c>
      <c r="AA24" s="64">
        <v>0</v>
      </c>
      <c r="AB24" s="64">
        <f t="shared" si="11"/>
        <v>5</v>
      </c>
      <c r="AD24" s="113">
        <v>19</v>
      </c>
      <c r="AE24" s="133" t="s">
        <v>347</v>
      </c>
      <c r="AF24" s="129">
        <v>5</v>
      </c>
      <c r="AG24" s="124">
        <v>0</v>
      </c>
      <c r="AH24" s="124">
        <v>0</v>
      </c>
      <c r="AI24" s="124">
        <v>0</v>
      </c>
      <c r="AJ24" s="124">
        <v>0</v>
      </c>
      <c r="AK24" s="124">
        <v>0</v>
      </c>
      <c r="AL24" s="124">
        <v>0</v>
      </c>
      <c r="AM24" s="64">
        <f t="shared" si="12"/>
        <v>5</v>
      </c>
    </row>
    <row r="25" spans="1:39" ht="36" customHeight="1" x14ac:dyDescent="0.2">
      <c r="A25" s="62">
        <v>2</v>
      </c>
      <c r="B25" s="68" t="s">
        <v>182</v>
      </c>
      <c r="C25" s="62">
        <v>15</v>
      </c>
      <c r="D25" s="62">
        <v>14</v>
      </c>
      <c r="E25" s="62">
        <v>1</v>
      </c>
      <c r="S25" s="62">
        <v>20</v>
      </c>
      <c r="T25" s="134" t="s">
        <v>349</v>
      </c>
      <c r="U25" s="64">
        <v>75</v>
      </c>
      <c r="V25" s="64">
        <v>0</v>
      </c>
      <c r="W25" s="64">
        <v>75</v>
      </c>
      <c r="X25" s="64">
        <v>0</v>
      </c>
      <c r="Y25" s="64">
        <v>0</v>
      </c>
      <c r="Z25" s="64">
        <v>0</v>
      </c>
      <c r="AA25" s="64">
        <v>0</v>
      </c>
      <c r="AB25" s="64">
        <f t="shared" si="11"/>
        <v>75</v>
      </c>
      <c r="AD25" s="62">
        <v>20</v>
      </c>
      <c r="AE25" s="134" t="s">
        <v>349</v>
      </c>
      <c r="AF25" s="64">
        <v>75</v>
      </c>
      <c r="AG25" s="64">
        <v>0</v>
      </c>
      <c r="AH25" s="64">
        <v>75</v>
      </c>
      <c r="AI25" s="64">
        <v>0</v>
      </c>
      <c r="AJ25" s="64">
        <v>0</v>
      </c>
      <c r="AK25" s="64">
        <v>0</v>
      </c>
      <c r="AL25" s="64">
        <v>0</v>
      </c>
      <c r="AM25" s="64">
        <f t="shared" si="12"/>
        <v>75</v>
      </c>
    </row>
    <row r="26" spans="1:39" ht="24.75" customHeight="1" x14ac:dyDescent="0.25">
      <c r="A26" s="62">
        <v>3</v>
      </c>
      <c r="B26" s="70" t="s">
        <v>233</v>
      </c>
      <c r="C26" s="62">
        <v>14</v>
      </c>
      <c r="D26" s="62">
        <v>6</v>
      </c>
      <c r="E26" s="62">
        <v>8</v>
      </c>
      <c r="S26" s="135"/>
      <c r="T26" s="136" t="s">
        <v>215</v>
      </c>
      <c r="U26" s="137">
        <f t="shared" ref="U26:AB26" si="14">SUM(U6:U25)</f>
        <v>299</v>
      </c>
      <c r="V26" s="137">
        <f t="shared" si="14"/>
        <v>94</v>
      </c>
      <c r="W26" s="137">
        <f t="shared" si="14"/>
        <v>134</v>
      </c>
      <c r="X26" s="137">
        <f t="shared" si="14"/>
        <v>16</v>
      </c>
      <c r="Y26" s="137">
        <f t="shared" si="14"/>
        <v>46</v>
      </c>
      <c r="Z26" s="137">
        <f t="shared" si="14"/>
        <v>9</v>
      </c>
      <c r="AA26" s="137">
        <f t="shared" si="14"/>
        <v>46</v>
      </c>
      <c r="AB26" s="137">
        <f t="shared" si="14"/>
        <v>134</v>
      </c>
      <c r="AD26" s="64">
        <v>21</v>
      </c>
      <c r="AE26" s="138" t="s">
        <v>358</v>
      </c>
      <c r="AF26" s="102">
        <v>7</v>
      </c>
      <c r="AG26" s="92">
        <v>0</v>
      </c>
      <c r="AH26" s="92">
        <v>75</v>
      </c>
      <c r="AI26" s="92">
        <v>0</v>
      </c>
      <c r="AJ26" s="92">
        <v>0</v>
      </c>
      <c r="AK26" s="92">
        <v>0</v>
      </c>
      <c r="AL26" s="92">
        <v>0</v>
      </c>
      <c r="AM26" s="92">
        <f t="shared" si="12"/>
        <v>7</v>
      </c>
    </row>
    <row r="27" spans="1:39" ht="27" customHeight="1" x14ac:dyDescent="0.25">
      <c r="A27" s="62">
        <v>4</v>
      </c>
      <c r="B27" s="72" t="s">
        <v>242</v>
      </c>
      <c r="C27" s="62">
        <v>4</v>
      </c>
      <c r="D27" s="62">
        <v>4</v>
      </c>
      <c r="E27" s="62">
        <v>0</v>
      </c>
      <c r="S27" s="104"/>
      <c r="T27" s="9"/>
      <c r="U27" s="9">
        <f>+U26-9</f>
        <v>290</v>
      </c>
      <c r="V27" s="9"/>
      <c r="W27" s="9"/>
      <c r="X27" s="9"/>
      <c r="Y27" s="9"/>
      <c r="Z27" s="9"/>
      <c r="AA27" s="9"/>
      <c r="AD27" s="92"/>
      <c r="AE27" s="92"/>
      <c r="AF27" s="92"/>
      <c r="AG27" s="92"/>
      <c r="AH27" s="92"/>
      <c r="AI27" s="92"/>
      <c r="AJ27" s="92"/>
      <c r="AK27" s="92"/>
      <c r="AL27" s="92"/>
      <c r="AM27" s="92"/>
    </row>
    <row r="28" spans="1:39" ht="44.25" customHeight="1" x14ac:dyDescent="0.2">
      <c r="A28" s="62">
        <v>5</v>
      </c>
      <c r="B28" s="74" t="s">
        <v>246</v>
      </c>
      <c r="C28" s="62">
        <v>15</v>
      </c>
      <c r="D28" s="62">
        <v>4</v>
      </c>
      <c r="E28" s="62">
        <v>11</v>
      </c>
      <c r="S28" s="9"/>
      <c r="T28" s="140" t="s">
        <v>365</v>
      </c>
      <c r="U28" s="141" t="s">
        <v>366</v>
      </c>
      <c r="V28" s="140" t="s">
        <v>367</v>
      </c>
      <c r="W28" s="141" t="s">
        <v>368</v>
      </c>
      <c r="Y28" s="9"/>
      <c r="Z28" s="9"/>
      <c r="AA28" s="9"/>
      <c r="AD28" s="92"/>
      <c r="AE28" s="92" t="s">
        <v>215</v>
      </c>
      <c r="AF28" s="102">
        <f t="shared" ref="AF28:AM28" si="15">SUM(AF6:AF27)</f>
        <v>306</v>
      </c>
      <c r="AG28" s="102">
        <f t="shared" si="15"/>
        <v>94</v>
      </c>
      <c r="AH28" s="102">
        <f t="shared" si="15"/>
        <v>194</v>
      </c>
      <c r="AI28" s="102">
        <f t="shared" si="15"/>
        <v>16</v>
      </c>
      <c r="AJ28" s="102">
        <f t="shared" si="15"/>
        <v>46</v>
      </c>
      <c r="AK28" s="102">
        <f t="shared" si="15"/>
        <v>9</v>
      </c>
      <c r="AL28" s="102">
        <f t="shared" si="15"/>
        <v>46</v>
      </c>
      <c r="AM28" s="102">
        <f t="shared" si="15"/>
        <v>141</v>
      </c>
    </row>
    <row r="29" spans="1:39" ht="15.75" customHeight="1" x14ac:dyDescent="0.25">
      <c r="A29" s="62">
        <v>6</v>
      </c>
      <c r="B29" s="75" t="s">
        <v>256</v>
      </c>
      <c r="C29" s="62">
        <v>26</v>
      </c>
      <c r="D29" s="62"/>
      <c r="E29" s="62">
        <v>26</v>
      </c>
      <c r="T29" s="100" t="s">
        <v>369</v>
      </c>
      <c r="U29" s="86">
        <v>168</v>
      </c>
      <c r="V29" s="86">
        <v>165</v>
      </c>
      <c r="W29" s="62">
        <v>3</v>
      </c>
      <c r="Y29" s="9"/>
      <c r="Z29" s="9"/>
      <c r="AA29" s="9"/>
      <c r="AD29" s="104"/>
      <c r="AE29" s="142" t="s">
        <v>298</v>
      </c>
      <c r="AF29" s="135"/>
      <c r="AG29" s="143">
        <f>+AG28/AF28</f>
        <v>0.30718954248366015</v>
      </c>
      <c r="AH29" s="143">
        <f>+AH28/AF28</f>
        <v>0.63398692810457513</v>
      </c>
      <c r="AI29" s="144">
        <f>+AI28/AH28</f>
        <v>8.247422680412371E-2</v>
      </c>
      <c r="AJ29" s="145">
        <f>+AJ28/AH28</f>
        <v>0.23711340206185566</v>
      </c>
      <c r="AK29" s="124"/>
      <c r="AL29" s="9"/>
      <c r="AM29" s="9"/>
    </row>
    <row r="30" spans="1:39" ht="15.75" customHeight="1" x14ac:dyDescent="0.25">
      <c r="A30" s="62">
        <v>7</v>
      </c>
      <c r="B30" s="76" t="s">
        <v>265</v>
      </c>
      <c r="C30" s="62">
        <v>37</v>
      </c>
      <c r="D30" s="62">
        <v>36</v>
      </c>
      <c r="E30" s="62">
        <v>1</v>
      </c>
      <c r="T30" s="100" t="s">
        <v>375</v>
      </c>
      <c r="U30" s="86">
        <v>131</v>
      </c>
      <c r="V30" s="86">
        <v>0</v>
      </c>
      <c r="W30" s="62">
        <v>131</v>
      </c>
      <c r="Y30" s="9"/>
      <c r="Z30" s="9"/>
      <c r="AA30" s="9"/>
      <c r="AD30" s="9"/>
      <c r="AE30" s="101" t="s">
        <v>305</v>
      </c>
      <c r="AF30" s="92"/>
      <c r="AG30" s="92"/>
      <c r="AH30" s="92"/>
      <c r="AI30" s="107">
        <f>+(AI28+AG28)/AF28</f>
        <v>0.35947712418300654</v>
      </c>
      <c r="AJ30" s="107">
        <f>+AJ28/AF28</f>
        <v>0.15032679738562091</v>
      </c>
      <c r="AK30" s="92"/>
      <c r="AL30" s="9"/>
      <c r="AM30" s="9"/>
    </row>
    <row r="31" spans="1:39" ht="15.75" customHeight="1" x14ac:dyDescent="0.25">
      <c r="A31" s="62">
        <v>8</v>
      </c>
      <c r="B31" s="78" t="s">
        <v>267</v>
      </c>
      <c r="C31" s="62">
        <v>16</v>
      </c>
      <c r="D31" s="62">
        <v>4</v>
      </c>
      <c r="E31" s="62">
        <v>12</v>
      </c>
      <c r="T31" s="146" t="s">
        <v>215</v>
      </c>
      <c r="U31" s="86">
        <v>299</v>
      </c>
      <c r="V31" s="86">
        <v>165</v>
      </c>
      <c r="W31" s="86">
        <v>134</v>
      </c>
      <c r="Y31" s="9"/>
      <c r="Z31" s="9"/>
      <c r="AA31" s="9"/>
      <c r="AB31" s="9"/>
    </row>
    <row r="32" spans="1:39" ht="31.5" customHeight="1" x14ac:dyDescent="0.25">
      <c r="A32" s="86">
        <v>9</v>
      </c>
      <c r="B32" s="87" t="s">
        <v>277</v>
      </c>
      <c r="C32" s="62">
        <v>1</v>
      </c>
      <c r="D32" s="62">
        <v>1</v>
      </c>
      <c r="E32" s="62">
        <v>0</v>
      </c>
      <c r="T32" s="100" t="s">
        <v>380</v>
      </c>
      <c r="U32" s="108">
        <f>+U29/U31</f>
        <v>0.56187290969899661</v>
      </c>
      <c r="V32" s="108">
        <f>+V31/U29</f>
        <v>0.9821428571428571</v>
      </c>
      <c r="W32" s="108">
        <f>+W29/U29</f>
        <v>1.7857142857142856E-2</v>
      </c>
      <c r="AF32" s="56">
        <f>+AF28-14</f>
        <v>292</v>
      </c>
    </row>
    <row r="33" spans="1:6" ht="15.75" customHeight="1" x14ac:dyDescent="0.25">
      <c r="A33" s="100"/>
      <c r="B33" s="101" t="s">
        <v>215</v>
      </c>
      <c r="C33" s="62">
        <v>138</v>
      </c>
      <c r="D33" s="62">
        <f t="shared" ref="D33:E33" si="16">SUM(D24:D31)</f>
        <v>76</v>
      </c>
      <c r="E33" s="62">
        <f t="shared" si="16"/>
        <v>61</v>
      </c>
    </row>
    <row r="34" spans="1:6" ht="15" customHeight="1" x14ac:dyDescent="0.25">
      <c r="A34" s="104"/>
      <c r="B34" s="101" t="s">
        <v>298</v>
      </c>
      <c r="C34" s="100"/>
      <c r="D34" s="106">
        <f>+D33/C33</f>
        <v>0.55072463768115942</v>
      </c>
      <c r="E34" s="106">
        <f>+E33/C33</f>
        <v>0.4420289855072464</v>
      </c>
    </row>
    <row r="35" spans="1:6" ht="15" customHeight="1" x14ac:dyDescent="0.2">
      <c r="B35" s="147"/>
    </row>
    <row r="36" spans="1:6" ht="15.75" customHeight="1" x14ac:dyDescent="0.2"/>
    <row r="37" spans="1:6" ht="15.75" customHeight="1" x14ac:dyDescent="0.2"/>
    <row r="38" spans="1:6" ht="15.75" customHeight="1" x14ac:dyDescent="0.2">
      <c r="A38" s="507" t="s">
        <v>388</v>
      </c>
      <c r="B38" s="466"/>
      <c r="C38" s="466"/>
      <c r="D38" s="466"/>
      <c r="E38" s="466"/>
    </row>
    <row r="39" spans="1:6" ht="15.75" customHeight="1" x14ac:dyDescent="0.2">
      <c r="A39" s="466"/>
      <c r="B39" s="466"/>
      <c r="C39" s="466"/>
      <c r="D39" s="466"/>
      <c r="E39" s="466"/>
    </row>
    <row r="40" spans="1:6" ht="15.75" customHeight="1" x14ac:dyDescent="0.2">
      <c r="A40" s="508"/>
      <c r="B40" s="508"/>
      <c r="C40" s="508"/>
      <c r="D40" s="508"/>
      <c r="E40" s="508"/>
    </row>
    <row r="41" spans="1:6" ht="54" x14ac:dyDescent="0.2">
      <c r="A41" s="57" t="s">
        <v>201</v>
      </c>
      <c r="B41" s="57" t="s">
        <v>202</v>
      </c>
      <c r="C41" s="58" t="s">
        <v>204</v>
      </c>
      <c r="D41" s="58" t="s">
        <v>390</v>
      </c>
      <c r="E41" s="58" t="s">
        <v>206</v>
      </c>
      <c r="F41" s="58" t="s">
        <v>207</v>
      </c>
    </row>
    <row r="42" spans="1:6" ht="87" customHeight="1" x14ac:dyDescent="0.2">
      <c r="A42" s="62">
        <v>1</v>
      </c>
      <c r="B42" s="63" t="s">
        <v>182</v>
      </c>
      <c r="C42" s="62">
        <v>10</v>
      </c>
      <c r="D42" s="62">
        <v>2</v>
      </c>
      <c r="E42" s="62">
        <v>10</v>
      </c>
      <c r="F42" s="62">
        <f t="shared" ref="F42:F51" si="17">+C42-E42</f>
        <v>0</v>
      </c>
    </row>
    <row r="43" spans="1:6" ht="87.75" customHeight="1" x14ac:dyDescent="0.2">
      <c r="A43" s="62">
        <v>2</v>
      </c>
      <c r="B43" s="68" t="s">
        <v>182</v>
      </c>
      <c r="C43" s="62">
        <v>15</v>
      </c>
      <c r="D43" s="62">
        <f>+P7</f>
        <v>1</v>
      </c>
      <c r="E43" s="62">
        <v>15</v>
      </c>
      <c r="F43" s="62">
        <f t="shared" si="17"/>
        <v>0</v>
      </c>
    </row>
    <row r="44" spans="1:6" ht="45" customHeight="1" x14ac:dyDescent="0.2">
      <c r="A44" s="62">
        <v>3</v>
      </c>
      <c r="B44" s="70" t="s">
        <v>233</v>
      </c>
      <c r="C44" s="62">
        <v>14</v>
      </c>
      <c r="D44" s="62">
        <v>2</v>
      </c>
      <c r="E44" s="62">
        <v>14</v>
      </c>
      <c r="F44" s="62">
        <f t="shared" si="17"/>
        <v>0</v>
      </c>
    </row>
    <row r="45" spans="1:6" ht="63" customHeight="1" x14ac:dyDescent="0.2">
      <c r="A45" s="62">
        <v>4</v>
      </c>
      <c r="B45" s="72" t="s">
        <v>242</v>
      </c>
      <c r="C45" s="62">
        <v>4</v>
      </c>
      <c r="D45" s="62">
        <v>4</v>
      </c>
      <c r="E45" s="62">
        <v>4</v>
      </c>
      <c r="F45" s="62">
        <f t="shared" si="17"/>
        <v>0</v>
      </c>
    </row>
    <row r="46" spans="1:6" ht="56.25" customHeight="1" x14ac:dyDescent="0.2">
      <c r="A46" s="62">
        <v>5</v>
      </c>
      <c r="B46" s="74" t="s">
        <v>246</v>
      </c>
      <c r="C46" s="62">
        <v>15</v>
      </c>
      <c r="D46" s="62">
        <v>1</v>
      </c>
      <c r="E46" s="62">
        <v>15</v>
      </c>
      <c r="F46" s="62">
        <f t="shared" si="17"/>
        <v>0</v>
      </c>
    </row>
    <row r="47" spans="1:6" ht="43.5" customHeight="1" x14ac:dyDescent="0.2">
      <c r="A47" s="62">
        <v>6</v>
      </c>
      <c r="B47" s="75" t="s">
        <v>256</v>
      </c>
      <c r="C47" s="62">
        <v>26</v>
      </c>
      <c r="D47" s="62">
        <v>0</v>
      </c>
      <c r="E47" s="62">
        <v>26</v>
      </c>
      <c r="F47" s="62">
        <f t="shared" si="17"/>
        <v>0</v>
      </c>
    </row>
    <row r="48" spans="1:6" ht="99" customHeight="1" x14ac:dyDescent="0.25">
      <c r="A48" s="62">
        <v>7</v>
      </c>
      <c r="B48" s="76" t="s">
        <v>265</v>
      </c>
      <c r="C48" s="62">
        <v>37</v>
      </c>
      <c r="D48" s="62">
        <v>0</v>
      </c>
      <c r="E48" s="62">
        <v>37</v>
      </c>
      <c r="F48" s="62">
        <f t="shared" si="17"/>
        <v>0</v>
      </c>
    </row>
    <row r="49" spans="1:6" ht="57.75" customHeight="1" x14ac:dyDescent="0.2">
      <c r="A49" s="62">
        <v>8</v>
      </c>
      <c r="B49" s="78" t="s">
        <v>267</v>
      </c>
      <c r="C49" s="62">
        <v>16</v>
      </c>
      <c r="D49" s="62">
        <v>9</v>
      </c>
      <c r="E49" s="62">
        <v>13</v>
      </c>
      <c r="F49" s="62">
        <f t="shared" si="17"/>
        <v>3</v>
      </c>
    </row>
    <row r="50" spans="1:6" ht="43.5" customHeight="1" x14ac:dyDescent="0.25">
      <c r="A50" s="86">
        <v>9</v>
      </c>
      <c r="B50" s="87" t="s">
        <v>277</v>
      </c>
      <c r="C50" s="62">
        <v>1</v>
      </c>
      <c r="D50" s="62">
        <v>0</v>
      </c>
      <c r="E50" s="62">
        <v>1</v>
      </c>
      <c r="F50" s="62">
        <f t="shared" si="17"/>
        <v>0</v>
      </c>
    </row>
    <row r="51" spans="1:6" ht="27.75" customHeight="1" x14ac:dyDescent="0.25">
      <c r="A51" s="86">
        <v>10</v>
      </c>
      <c r="B51" s="152" t="str">
        <f>+J15</f>
        <v>INVIMA</v>
      </c>
      <c r="C51" s="62">
        <v>18</v>
      </c>
      <c r="D51" s="62">
        <v>18</v>
      </c>
      <c r="E51" s="62">
        <v>11</v>
      </c>
      <c r="F51" s="62">
        <f t="shared" si="17"/>
        <v>7</v>
      </c>
    </row>
    <row r="52" spans="1:6" ht="13.5" x14ac:dyDescent="0.25">
      <c r="A52" s="100"/>
      <c r="B52" s="101" t="s">
        <v>215</v>
      </c>
      <c r="C52" s="62">
        <f t="shared" ref="C52:F52" si="18">SUM(C42:C51)</f>
        <v>156</v>
      </c>
      <c r="D52" s="62">
        <f t="shared" si="18"/>
        <v>37</v>
      </c>
      <c r="E52" s="62">
        <f t="shared" si="18"/>
        <v>146</v>
      </c>
      <c r="F52" s="62">
        <f t="shared" si="18"/>
        <v>10</v>
      </c>
    </row>
    <row r="53" spans="1:6" ht="15.75" customHeight="1" x14ac:dyDescent="0.25">
      <c r="A53" s="104"/>
      <c r="B53" s="101" t="s">
        <v>298</v>
      </c>
      <c r="C53" s="100"/>
      <c r="D53" s="106">
        <f>+D52/C52</f>
        <v>0.23717948717948717</v>
      </c>
      <c r="E53" s="106">
        <f>+E52/C52</f>
        <v>0.9358974358974359</v>
      </c>
      <c r="F53" s="106">
        <f>+F52/C52</f>
        <v>6.4102564102564097E-2</v>
      </c>
    </row>
    <row r="54" spans="1:6" ht="15.75" customHeight="1" x14ac:dyDescent="0.2"/>
    <row r="55" spans="1:6" ht="15.75" customHeight="1" x14ac:dyDescent="0.2"/>
    <row r="56" spans="1:6" ht="15.75" customHeight="1" x14ac:dyDescent="0.2"/>
    <row r="57" spans="1:6" ht="15.75" customHeight="1" x14ac:dyDescent="0.2"/>
    <row r="58" spans="1:6" ht="15.75" customHeight="1" x14ac:dyDescent="0.2"/>
    <row r="59" spans="1:6" ht="15.75" customHeight="1" x14ac:dyDescent="0.2"/>
    <row r="60" spans="1:6" ht="15.75" customHeight="1" x14ac:dyDescent="0.2"/>
    <row r="61" spans="1:6" ht="15.75" customHeight="1" x14ac:dyDescent="0.2"/>
    <row r="62" spans="1:6" ht="15.75" customHeight="1" x14ac:dyDescent="0.2"/>
    <row r="63" spans="1:6" ht="15.75" customHeight="1" x14ac:dyDescent="0.2"/>
    <row r="64" spans="1:6"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mergeCells count="6">
    <mergeCell ref="A38:E40"/>
    <mergeCell ref="A2:E4"/>
    <mergeCell ref="I2:M4"/>
    <mergeCell ref="S2:AB4"/>
    <mergeCell ref="AD2:AL4"/>
    <mergeCell ref="A20:E22"/>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Q1000"/>
  <sheetViews>
    <sheetView workbookViewId="0"/>
  </sheetViews>
  <sheetFormatPr baseColWidth="10" defaultColWidth="12.5703125" defaultRowHeight="15" customHeight="1" x14ac:dyDescent="0.2"/>
  <cols>
    <col min="1" max="1" width="2.140625" customWidth="1"/>
    <col min="2" max="2" width="25.7109375" customWidth="1"/>
    <col min="3" max="4" width="15.7109375" customWidth="1"/>
    <col min="5" max="5" width="62.7109375" customWidth="1"/>
    <col min="6" max="6" width="55.42578125" customWidth="1"/>
    <col min="8" max="8" width="13" customWidth="1"/>
    <col min="9" max="9" width="47.7109375" customWidth="1"/>
    <col min="10" max="10" width="50.7109375" customWidth="1"/>
    <col min="11" max="11" width="21.7109375" customWidth="1"/>
    <col min="12" max="12" width="16.42578125" customWidth="1"/>
    <col min="13" max="13" width="38.140625" customWidth="1"/>
    <col min="14" max="16" width="15.7109375" customWidth="1"/>
    <col min="17" max="18" width="16.7109375" customWidth="1"/>
    <col min="19" max="19" width="45.7109375" customWidth="1"/>
    <col min="20" max="20" width="15.5703125" customWidth="1"/>
    <col min="21" max="21" width="15.7109375" customWidth="1"/>
    <col min="22" max="23" width="16.7109375" customWidth="1"/>
    <col min="24" max="24" width="45.7109375" customWidth="1"/>
    <col min="25" max="25" width="15.5703125" customWidth="1"/>
    <col min="26" max="26" width="15.7109375" customWidth="1"/>
    <col min="27" max="28" width="16.7109375" customWidth="1"/>
    <col min="29" max="29" width="45.7109375" customWidth="1"/>
    <col min="30" max="30" width="15.5703125" customWidth="1"/>
    <col min="31" max="31" width="15.7109375" customWidth="1"/>
    <col min="32" max="33" width="16.7109375" customWidth="1"/>
    <col min="34" max="34" width="45.7109375" customWidth="1"/>
    <col min="35" max="35" width="15.5703125" customWidth="1"/>
    <col min="36" max="36" width="15.7109375" customWidth="1"/>
    <col min="37" max="38" width="16.7109375" customWidth="1"/>
    <col min="39" max="39" width="45.7109375" customWidth="1"/>
    <col min="40" max="40" width="15.5703125" customWidth="1"/>
    <col min="41" max="41" width="15.7109375" customWidth="1"/>
    <col min="42" max="43" width="16.7109375" customWidth="1"/>
    <col min="44" max="44" width="45.7109375" customWidth="1"/>
    <col min="45" max="45" width="15.5703125" customWidth="1"/>
    <col min="46" max="46" width="15.7109375" customWidth="1"/>
    <col min="47" max="48" width="16.7109375" customWidth="1"/>
    <col min="49" max="49" width="45.7109375" customWidth="1"/>
    <col min="50" max="50" width="15.5703125" customWidth="1"/>
    <col min="51" max="51" width="15.7109375" customWidth="1"/>
    <col min="52" max="53" width="16.7109375" customWidth="1"/>
    <col min="54" max="54" width="45.7109375" customWidth="1"/>
    <col min="55" max="55" width="15.5703125" customWidth="1"/>
    <col min="56" max="56" width="15.7109375" customWidth="1"/>
    <col min="57" max="58" width="16.7109375" customWidth="1"/>
    <col min="59" max="59" width="45.7109375" customWidth="1"/>
    <col min="60" max="60" width="15.5703125" customWidth="1"/>
    <col min="61" max="61" width="15.7109375" customWidth="1"/>
    <col min="62" max="63" width="16.7109375" customWidth="1"/>
    <col min="64" max="64" width="45.7109375" customWidth="1"/>
    <col min="65" max="65" width="15.5703125" customWidth="1"/>
    <col min="66" max="66" width="15.7109375" customWidth="1"/>
    <col min="67" max="68" width="16.7109375" customWidth="1"/>
    <col min="69" max="69" width="45.7109375" customWidth="1"/>
    <col min="70" max="70" width="15.5703125" customWidth="1"/>
    <col min="71" max="71" width="15.7109375" customWidth="1"/>
    <col min="72" max="73" width="16.7109375" customWidth="1"/>
    <col min="74" max="74" width="45.7109375" customWidth="1"/>
    <col min="75" max="75" width="15.5703125" customWidth="1"/>
    <col min="76" max="77" width="25.7109375" customWidth="1"/>
    <col min="78" max="81" width="0.140625" hidden="1" customWidth="1"/>
  </cols>
  <sheetData>
    <row r="1" spans="1:81" ht="6.75" customHeight="1" x14ac:dyDescent="0.2">
      <c r="A1" s="4"/>
      <c r="B1" s="4"/>
      <c r="C1" s="4"/>
      <c r="D1" s="4"/>
      <c r="E1" s="4"/>
      <c r="F1" s="4"/>
      <c r="G1" s="4"/>
      <c r="H1" s="4"/>
      <c r="I1" s="4"/>
      <c r="J1" s="4"/>
      <c r="K1" s="4"/>
      <c r="L1" s="7"/>
      <c r="M1" s="4"/>
      <c r="N1" s="4"/>
      <c r="O1" s="4"/>
      <c r="P1" s="4"/>
      <c r="Q1" s="4"/>
      <c r="R1" s="4"/>
      <c r="S1" s="4"/>
      <c r="T1" s="8"/>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10"/>
      <c r="CA1" s="10"/>
      <c r="CB1" s="10"/>
      <c r="CC1" s="10"/>
    </row>
    <row r="2" spans="1:81" ht="30.75" customHeight="1" x14ac:dyDescent="0.2">
      <c r="A2" s="4"/>
      <c r="B2" s="12" t="s">
        <v>29</v>
      </c>
      <c r="C2" s="13" t="s">
        <v>31</v>
      </c>
      <c r="D2" s="519" t="s">
        <v>33</v>
      </c>
      <c r="E2" s="463"/>
      <c r="F2" s="463"/>
      <c r="G2" s="463"/>
      <c r="H2" s="463"/>
      <c r="I2" s="463"/>
      <c r="J2" s="463"/>
      <c r="K2" s="463"/>
      <c r="L2" s="464"/>
      <c r="M2" s="471"/>
      <c r="N2" s="463"/>
      <c r="O2" s="464"/>
      <c r="P2" s="462" t="s">
        <v>39</v>
      </c>
      <c r="Q2" s="463"/>
      <c r="R2" s="463"/>
      <c r="S2" s="463"/>
      <c r="T2" s="463"/>
      <c r="U2" s="463"/>
      <c r="V2" s="463"/>
      <c r="W2" s="463"/>
      <c r="X2" s="463"/>
      <c r="Y2" s="463"/>
      <c r="Z2" s="463"/>
      <c r="AA2" s="463"/>
      <c r="AB2" s="463"/>
      <c r="AC2" s="463"/>
      <c r="AD2" s="463"/>
      <c r="AE2" s="463"/>
      <c r="AF2" s="463"/>
      <c r="AG2" s="463"/>
      <c r="AH2" s="463"/>
      <c r="AI2" s="463"/>
      <c r="AJ2" s="463"/>
      <c r="AK2" s="463"/>
      <c r="AL2" s="463"/>
      <c r="AM2" s="463"/>
      <c r="AN2" s="463"/>
      <c r="AO2" s="463"/>
      <c r="AP2" s="463"/>
      <c r="AQ2" s="463"/>
      <c r="AR2" s="463"/>
      <c r="AS2" s="463"/>
      <c r="AT2" s="463"/>
      <c r="AU2" s="463"/>
      <c r="AV2" s="463"/>
      <c r="AW2" s="463"/>
      <c r="AX2" s="463"/>
      <c r="AY2" s="463"/>
      <c r="AZ2" s="463"/>
      <c r="BA2" s="463"/>
      <c r="BB2" s="463"/>
      <c r="BC2" s="463"/>
      <c r="BD2" s="463"/>
      <c r="BE2" s="463"/>
      <c r="BF2" s="463"/>
      <c r="BG2" s="463"/>
      <c r="BH2" s="463"/>
      <c r="BI2" s="463"/>
      <c r="BJ2" s="463"/>
      <c r="BK2" s="463"/>
      <c r="BL2" s="463"/>
      <c r="BM2" s="463"/>
      <c r="BN2" s="463"/>
      <c r="BO2" s="463"/>
      <c r="BP2" s="463"/>
      <c r="BQ2" s="463"/>
      <c r="BR2" s="463"/>
      <c r="BS2" s="463"/>
      <c r="BT2" s="463"/>
      <c r="BU2" s="463"/>
      <c r="BV2" s="463"/>
      <c r="BW2" s="463"/>
      <c r="BX2" s="463"/>
      <c r="BY2" s="464"/>
      <c r="BZ2" s="10"/>
      <c r="CA2" s="10"/>
      <c r="CB2" s="10"/>
      <c r="CC2" s="10"/>
    </row>
    <row r="3" spans="1:81" ht="27.75" customHeight="1" x14ac:dyDescent="0.2">
      <c r="A3" s="4"/>
      <c r="B3" s="12" t="s">
        <v>54</v>
      </c>
      <c r="C3" s="14">
        <v>1</v>
      </c>
      <c r="D3" s="465"/>
      <c r="E3" s="466"/>
      <c r="F3" s="466"/>
      <c r="G3" s="466"/>
      <c r="H3" s="466"/>
      <c r="I3" s="466"/>
      <c r="J3" s="466"/>
      <c r="K3" s="466"/>
      <c r="L3" s="467"/>
      <c r="M3" s="465"/>
      <c r="N3" s="466"/>
      <c r="O3" s="467"/>
      <c r="P3" s="465"/>
      <c r="Q3" s="466"/>
      <c r="R3" s="466"/>
      <c r="S3" s="466"/>
      <c r="T3" s="466"/>
      <c r="U3" s="466"/>
      <c r="V3" s="466"/>
      <c r="W3" s="466"/>
      <c r="X3" s="466"/>
      <c r="Y3" s="466"/>
      <c r="Z3" s="466"/>
      <c r="AA3" s="466"/>
      <c r="AB3" s="466"/>
      <c r="AC3" s="466"/>
      <c r="AD3" s="466"/>
      <c r="AE3" s="466"/>
      <c r="AF3" s="466"/>
      <c r="AG3" s="466"/>
      <c r="AH3" s="466"/>
      <c r="AI3" s="466"/>
      <c r="AJ3" s="466"/>
      <c r="AK3" s="466"/>
      <c r="AL3" s="466"/>
      <c r="AM3" s="466"/>
      <c r="AN3" s="466"/>
      <c r="AO3" s="466"/>
      <c r="AP3" s="466"/>
      <c r="AQ3" s="466"/>
      <c r="AR3" s="466"/>
      <c r="AS3" s="466"/>
      <c r="AT3" s="466"/>
      <c r="AU3" s="466"/>
      <c r="AV3" s="466"/>
      <c r="AW3" s="466"/>
      <c r="AX3" s="466"/>
      <c r="AY3" s="466"/>
      <c r="AZ3" s="466"/>
      <c r="BA3" s="466"/>
      <c r="BB3" s="466"/>
      <c r="BC3" s="466"/>
      <c r="BD3" s="466"/>
      <c r="BE3" s="466"/>
      <c r="BF3" s="466"/>
      <c r="BG3" s="466"/>
      <c r="BH3" s="466"/>
      <c r="BI3" s="466"/>
      <c r="BJ3" s="466"/>
      <c r="BK3" s="466"/>
      <c r="BL3" s="466"/>
      <c r="BM3" s="466"/>
      <c r="BN3" s="466"/>
      <c r="BO3" s="466"/>
      <c r="BP3" s="466"/>
      <c r="BQ3" s="466"/>
      <c r="BR3" s="466"/>
      <c r="BS3" s="466"/>
      <c r="BT3" s="466"/>
      <c r="BU3" s="466"/>
      <c r="BV3" s="466"/>
      <c r="BW3" s="466"/>
      <c r="BX3" s="466"/>
      <c r="BY3" s="467"/>
      <c r="BZ3" s="10"/>
      <c r="CA3" s="10"/>
      <c r="CB3" s="10"/>
      <c r="CC3" s="10"/>
    </row>
    <row r="4" spans="1:81" ht="36" customHeight="1" x14ac:dyDescent="0.2">
      <c r="A4" s="4"/>
      <c r="B4" s="15" t="s">
        <v>59</v>
      </c>
      <c r="C4" s="16">
        <v>45449</v>
      </c>
      <c r="D4" s="468"/>
      <c r="E4" s="469"/>
      <c r="F4" s="469"/>
      <c r="G4" s="469"/>
      <c r="H4" s="469"/>
      <c r="I4" s="469"/>
      <c r="J4" s="469"/>
      <c r="K4" s="469"/>
      <c r="L4" s="470"/>
      <c r="M4" s="465"/>
      <c r="N4" s="466"/>
      <c r="O4" s="467"/>
      <c r="P4" s="468"/>
      <c r="Q4" s="469"/>
      <c r="R4" s="469"/>
      <c r="S4" s="469"/>
      <c r="T4" s="469"/>
      <c r="U4" s="469"/>
      <c r="V4" s="469"/>
      <c r="W4" s="469"/>
      <c r="X4" s="469"/>
      <c r="Y4" s="469"/>
      <c r="Z4" s="469"/>
      <c r="AA4" s="469"/>
      <c r="AB4" s="469"/>
      <c r="AC4" s="469"/>
      <c r="AD4" s="469"/>
      <c r="AE4" s="469"/>
      <c r="AF4" s="469"/>
      <c r="AG4" s="469"/>
      <c r="AH4" s="469"/>
      <c r="AI4" s="469"/>
      <c r="AJ4" s="469"/>
      <c r="AK4" s="469"/>
      <c r="AL4" s="469"/>
      <c r="AM4" s="469"/>
      <c r="AN4" s="469"/>
      <c r="AO4" s="469"/>
      <c r="AP4" s="469"/>
      <c r="AQ4" s="469"/>
      <c r="AR4" s="469"/>
      <c r="AS4" s="469"/>
      <c r="AT4" s="469"/>
      <c r="AU4" s="469"/>
      <c r="AV4" s="469"/>
      <c r="AW4" s="469"/>
      <c r="AX4" s="469"/>
      <c r="AY4" s="469"/>
      <c r="AZ4" s="469"/>
      <c r="BA4" s="469"/>
      <c r="BB4" s="469"/>
      <c r="BC4" s="469"/>
      <c r="BD4" s="469"/>
      <c r="BE4" s="469"/>
      <c r="BF4" s="469"/>
      <c r="BG4" s="469"/>
      <c r="BH4" s="469"/>
      <c r="BI4" s="469"/>
      <c r="BJ4" s="469"/>
      <c r="BK4" s="469"/>
      <c r="BL4" s="469"/>
      <c r="BM4" s="469"/>
      <c r="BN4" s="469"/>
      <c r="BO4" s="469"/>
      <c r="BP4" s="469"/>
      <c r="BQ4" s="469"/>
      <c r="BR4" s="469"/>
      <c r="BS4" s="469"/>
      <c r="BT4" s="469"/>
      <c r="BU4" s="469"/>
      <c r="BV4" s="469"/>
      <c r="BW4" s="469"/>
      <c r="BX4" s="469"/>
      <c r="BY4" s="470"/>
      <c r="BZ4" s="10"/>
      <c r="CA4" s="10"/>
      <c r="CB4" s="10"/>
      <c r="CC4" s="10"/>
    </row>
    <row r="5" spans="1:81" ht="24.75" customHeight="1" x14ac:dyDescent="0.2">
      <c r="A5" s="4"/>
      <c r="B5" s="472" t="s">
        <v>69</v>
      </c>
      <c r="C5" s="456"/>
      <c r="D5" s="456"/>
      <c r="E5" s="456"/>
      <c r="F5" s="456"/>
      <c r="G5" s="456"/>
      <c r="H5" s="456"/>
      <c r="I5" s="456"/>
      <c r="J5" s="456"/>
      <c r="K5" s="456"/>
      <c r="L5" s="456"/>
      <c r="M5" s="456"/>
      <c r="N5" s="456"/>
      <c r="O5" s="446"/>
      <c r="P5" s="473" t="s">
        <v>75</v>
      </c>
      <c r="Q5" s="456"/>
      <c r="R5" s="456"/>
      <c r="S5" s="456"/>
      <c r="T5" s="446"/>
      <c r="U5" s="474" t="s">
        <v>78</v>
      </c>
      <c r="V5" s="456"/>
      <c r="W5" s="456"/>
      <c r="X5" s="456"/>
      <c r="Y5" s="446"/>
      <c r="Z5" s="475" t="s">
        <v>82</v>
      </c>
      <c r="AA5" s="456"/>
      <c r="AB5" s="456"/>
      <c r="AC5" s="456"/>
      <c r="AD5" s="446"/>
      <c r="AE5" s="460" t="s">
        <v>83</v>
      </c>
      <c r="AF5" s="456"/>
      <c r="AG5" s="456"/>
      <c r="AH5" s="456"/>
      <c r="AI5" s="446"/>
      <c r="AJ5" s="477" t="s">
        <v>85</v>
      </c>
      <c r="AK5" s="456"/>
      <c r="AL5" s="456"/>
      <c r="AM5" s="456"/>
      <c r="AN5" s="446"/>
      <c r="AO5" s="455" t="s">
        <v>89</v>
      </c>
      <c r="AP5" s="456"/>
      <c r="AQ5" s="456"/>
      <c r="AR5" s="456"/>
      <c r="AS5" s="446"/>
      <c r="AT5" s="457" t="s">
        <v>91</v>
      </c>
      <c r="AU5" s="456"/>
      <c r="AV5" s="456"/>
      <c r="AW5" s="456"/>
      <c r="AX5" s="446"/>
      <c r="AY5" s="458" t="s">
        <v>94</v>
      </c>
      <c r="AZ5" s="456"/>
      <c r="BA5" s="456"/>
      <c r="BB5" s="456"/>
      <c r="BC5" s="446"/>
      <c r="BD5" s="459" t="s">
        <v>97</v>
      </c>
      <c r="BE5" s="456"/>
      <c r="BF5" s="456"/>
      <c r="BG5" s="456"/>
      <c r="BH5" s="446"/>
      <c r="BI5" s="460" t="s">
        <v>99</v>
      </c>
      <c r="BJ5" s="456"/>
      <c r="BK5" s="456"/>
      <c r="BL5" s="456"/>
      <c r="BM5" s="446"/>
      <c r="BN5" s="461" t="s">
        <v>100</v>
      </c>
      <c r="BO5" s="456"/>
      <c r="BP5" s="456"/>
      <c r="BQ5" s="456"/>
      <c r="BR5" s="446"/>
      <c r="BS5" s="457" t="s">
        <v>102</v>
      </c>
      <c r="BT5" s="456"/>
      <c r="BU5" s="456"/>
      <c r="BV5" s="456"/>
      <c r="BW5" s="446"/>
      <c r="BX5" s="445" t="s">
        <v>103</v>
      </c>
      <c r="BY5" s="446"/>
      <c r="BZ5" s="10"/>
      <c r="CA5" s="10"/>
      <c r="CB5" s="10"/>
      <c r="CC5" s="10"/>
    </row>
    <row r="6" spans="1:81" ht="3" customHeight="1" x14ac:dyDescent="0.25">
      <c r="A6" s="4"/>
      <c r="B6" s="17"/>
      <c r="C6" s="18"/>
      <c r="D6" s="18"/>
      <c r="E6" s="18"/>
      <c r="F6" s="18"/>
      <c r="G6" s="18"/>
      <c r="H6" s="18"/>
      <c r="I6" s="18"/>
      <c r="J6" s="18"/>
      <c r="K6" s="18"/>
      <c r="L6" s="19"/>
      <c r="M6" s="18"/>
      <c r="N6" s="18"/>
      <c r="O6" s="18"/>
      <c r="P6" s="17"/>
      <c r="Q6" s="18"/>
      <c r="R6" s="18"/>
      <c r="S6" s="18"/>
      <c r="T6" s="19"/>
      <c r="U6" s="20"/>
      <c r="V6" s="18"/>
      <c r="W6" s="18"/>
      <c r="X6" s="18"/>
      <c r="Y6" s="18"/>
      <c r="Z6" s="20"/>
      <c r="AA6" s="18"/>
      <c r="AB6" s="18"/>
      <c r="AC6" s="18"/>
      <c r="AD6" s="18"/>
      <c r="AE6" s="20"/>
      <c r="AF6" s="18"/>
      <c r="AG6" s="18"/>
      <c r="AH6" s="18"/>
      <c r="AI6" s="18"/>
      <c r="AJ6" s="20"/>
      <c r="AK6" s="18"/>
      <c r="AL6" s="18"/>
      <c r="AM6" s="18"/>
      <c r="AN6" s="18"/>
      <c r="AO6" s="20"/>
      <c r="AP6" s="18"/>
      <c r="AQ6" s="18"/>
      <c r="AR6" s="18"/>
      <c r="AS6" s="18"/>
      <c r="AT6" s="20"/>
      <c r="AU6" s="18"/>
      <c r="AV6" s="18"/>
      <c r="AW6" s="18"/>
      <c r="AX6" s="18"/>
      <c r="AY6" s="20"/>
      <c r="AZ6" s="18"/>
      <c r="BA6" s="18"/>
      <c r="BB6" s="18"/>
      <c r="BC6" s="18"/>
      <c r="BD6" s="20"/>
      <c r="BE6" s="18"/>
      <c r="BF6" s="18"/>
      <c r="BG6" s="18"/>
      <c r="BH6" s="18"/>
      <c r="BI6" s="20"/>
      <c r="BJ6" s="18"/>
      <c r="BK6" s="18"/>
      <c r="BL6" s="18"/>
      <c r="BM6" s="18"/>
      <c r="BN6" s="20"/>
      <c r="BO6" s="18"/>
      <c r="BP6" s="18"/>
      <c r="BQ6" s="18"/>
      <c r="BR6" s="18"/>
      <c r="BS6" s="20"/>
      <c r="BT6" s="18"/>
      <c r="BU6" s="18"/>
      <c r="BV6" s="18"/>
      <c r="BW6" s="18"/>
      <c r="BX6" s="159"/>
      <c r="BY6" s="160"/>
      <c r="BZ6" s="10"/>
      <c r="CA6" s="10"/>
      <c r="CB6" s="10"/>
      <c r="CC6" s="10"/>
    </row>
    <row r="7" spans="1:81" ht="90" customHeight="1" x14ac:dyDescent="0.2">
      <c r="A7" s="4"/>
      <c r="B7" s="161" t="s">
        <v>471</v>
      </c>
      <c r="C7" s="161" t="s">
        <v>472</v>
      </c>
      <c r="D7" s="161" t="s">
        <v>473</v>
      </c>
      <c r="E7" s="162" t="s">
        <v>25</v>
      </c>
      <c r="F7" s="161" t="s">
        <v>32</v>
      </c>
      <c r="G7" s="161" t="s">
        <v>40</v>
      </c>
      <c r="H7" s="161" t="s">
        <v>45</v>
      </c>
      <c r="I7" s="161" t="s">
        <v>51</v>
      </c>
      <c r="J7" s="161" t="s">
        <v>57</v>
      </c>
      <c r="K7" s="161" t="s">
        <v>478</v>
      </c>
      <c r="L7" s="163" t="s">
        <v>479</v>
      </c>
      <c r="M7" s="161" t="s">
        <v>71</v>
      </c>
      <c r="N7" s="161" t="s">
        <v>80</v>
      </c>
      <c r="O7" s="161" t="s">
        <v>86</v>
      </c>
      <c r="P7" s="164" t="s">
        <v>480</v>
      </c>
      <c r="Q7" s="164" t="s">
        <v>106</v>
      </c>
      <c r="R7" s="164" t="s">
        <v>108</v>
      </c>
      <c r="S7" s="164" t="s">
        <v>110</v>
      </c>
      <c r="T7" s="165" t="s">
        <v>481</v>
      </c>
      <c r="U7" s="166" t="s">
        <v>483</v>
      </c>
      <c r="V7" s="166" t="s">
        <v>122</v>
      </c>
      <c r="W7" s="166" t="s">
        <v>108</v>
      </c>
      <c r="X7" s="166" t="s">
        <v>110</v>
      </c>
      <c r="Y7" s="166" t="s">
        <v>484</v>
      </c>
      <c r="Z7" s="167" t="s">
        <v>485</v>
      </c>
      <c r="AA7" s="167" t="s">
        <v>122</v>
      </c>
      <c r="AB7" s="167" t="s">
        <v>108</v>
      </c>
      <c r="AC7" s="167" t="s">
        <v>110</v>
      </c>
      <c r="AD7" s="167" t="s">
        <v>486</v>
      </c>
      <c r="AE7" s="168" t="s">
        <v>487</v>
      </c>
      <c r="AF7" s="168" t="s">
        <v>122</v>
      </c>
      <c r="AG7" s="168" t="s">
        <v>108</v>
      </c>
      <c r="AH7" s="168" t="s">
        <v>110</v>
      </c>
      <c r="AI7" s="168" t="s">
        <v>488</v>
      </c>
      <c r="AJ7" s="169" t="s">
        <v>489</v>
      </c>
      <c r="AK7" s="169" t="s">
        <v>122</v>
      </c>
      <c r="AL7" s="169" t="s">
        <v>108</v>
      </c>
      <c r="AM7" s="169" t="s">
        <v>110</v>
      </c>
      <c r="AN7" s="169" t="s">
        <v>490</v>
      </c>
      <c r="AO7" s="170" t="s">
        <v>491</v>
      </c>
      <c r="AP7" s="170" t="s">
        <v>122</v>
      </c>
      <c r="AQ7" s="170" t="s">
        <v>108</v>
      </c>
      <c r="AR7" s="170" t="s">
        <v>110</v>
      </c>
      <c r="AS7" s="170" t="s">
        <v>494</v>
      </c>
      <c r="AT7" s="171" t="s">
        <v>495</v>
      </c>
      <c r="AU7" s="171" t="s">
        <v>122</v>
      </c>
      <c r="AV7" s="171" t="s">
        <v>108</v>
      </c>
      <c r="AW7" s="171" t="s">
        <v>110</v>
      </c>
      <c r="AX7" s="171" t="s">
        <v>496</v>
      </c>
      <c r="AY7" s="172" t="s">
        <v>497</v>
      </c>
      <c r="AZ7" s="172" t="s">
        <v>122</v>
      </c>
      <c r="BA7" s="172" t="s">
        <v>108</v>
      </c>
      <c r="BB7" s="172" t="s">
        <v>110</v>
      </c>
      <c r="BC7" s="172" t="s">
        <v>498</v>
      </c>
      <c r="BD7" s="173" t="s">
        <v>499</v>
      </c>
      <c r="BE7" s="173" t="s">
        <v>122</v>
      </c>
      <c r="BF7" s="173" t="s">
        <v>108</v>
      </c>
      <c r="BG7" s="173" t="s">
        <v>110</v>
      </c>
      <c r="BH7" s="173" t="s">
        <v>500</v>
      </c>
      <c r="BI7" s="168" t="s">
        <v>501</v>
      </c>
      <c r="BJ7" s="168" t="s">
        <v>122</v>
      </c>
      <c r="BK7" s="168" t="s">
        <v>108</v>
      </c>
      <c r="BL7" s="168" t="s">
        <v>110</v>
      </c>
      <c r="BM7" s="168" t="s">
        <v>502</v>
      </c>
      <c r="BN7" s="174" t="s">
        <v>503</v>
      </c>
      <c r="BO7" s="174" t="s">
        <v>122</v>
      </c>
      <c r="BP7" s="174" t="s">
        <v>108</v>
      </c>
      <c r="BQ7" s="174" t="s">
        <v>110</v>
      </c>
      <c r="BR7" s="174" t="s">
        <v>507</v>
      </c>
      <c r="BS7" s="171" t="s">
        <v>509</v>
      </c>
      <c r="BT7" s="171" t="s">
        <v>122</v>
      </c>
      <c r="BU7" s="171" t="s">
        <v>108</v>
      </c>
      <c r="BV7" s="171" t="s">
        <v>110</v>
      </c>
      <c r="BW7" s="171" t="s">
        <v>510</v>
      </c>
      <c r="BX7" s="161" t="s">
        <v>103</v>
      </c>
      <c r="BY7" s="161" t="s">
        <v>152</v>
      </c>
      <c r="BZ7" s="10"/>
      <c r="CA7" s="10"/>
      <c r="CB7" s="10"/>
      <c r="CC7" s="10"/>
    </row>
    <row r="8" spans="1:81" ht="102" customHeight="1" x14ac:dyDescent="0.2">
      <c r="A8" s="4"/>
      <c r="B8" s="175" t="s">
        <v>182</v>
      </c>
      <c r="C8" s="176">
        <v>45481</v>
      </c>
      <c r="D8" s="176">
        <v>45513</v>
      </c>
      <c r="E8" s="177" t="s">
        <v>183</v>
      </c>
      <c r="F8" s="178" t="s">
        <v>184</v>
      </c>
      <c r="G8" s="177">
        <v>1</v>
      </c>
      <c r="H8" s="177" t="s">
        <v>167</v>
      </c>
      <c r="I8" s="178" t="s">
        <v>185</v>
      </c>
      <c r="J8" s="178" t="s">
        <v>186</v>
      </c>
      <c r="K8" s="178" t="s">
        <v>30</v>
      </c>
      <c r="L8" s="183">
        <v>45503</v>
      </c>
      <c r="M8" s="178" t="s">
        <v>187</v>
      </c>
      <c r="N8" s="185">
        <v>0</v>
      </c>
      <c r="O8" s="185">
        <v>1</v>
      </c>
      <c r="P8" s="186" t="s">
        <v>189</v>
      </c>
      <c r="Q8" s="187">
        <v>1</v>
      </c>
      <c r="R8" s="187"/>
      <c r="S8" s="188" t="s">
        <v>191</v>
      </c>
      <c r="T8" s="189">
        <v>45303</v>
      </c>
      <c r="U8" s="190"/>
      <c r="V8" s="191"/>
      <c r="W8" s="192"/>
      <c r="X8" s="188"/>
      <c r="Y8" s="190"/>
      <c r="Z8" s="190"/>
      <c r="AA8" s="191"/>
      <c r="AB8" s="192"/>
      <c r="AC8" s="188"/>
      <c r="AD8" s="190"/>
      <c r="AE8" s="190"/>
      <c r="AF8" s="191"/>
      <c r="AG8" s="192"/>
      <c r="AH8" s="188"/>
      <c r="AI8" s="190"/>
      <c r="AJ8" s="190"/>
      <c r="AK8" s="191"/>
      <c r="AL8" s="192"/>
      <c r="AM8" s="188"/>
      <c r="AN8" s="190"/>
      <c r="AO8" s="190"/>
      <c r="AP8" s="191"/>
      <c r="AQ8" s="192"/>
      <c r="AR8" s="188"/>
      <c r="AS8" s="190"/>
      <c r="AT8" s="190"/>
      <c r="AU8" s="191"/>
      <c r="AV8" s="192"/>
      <c r="AW8" s="188"/>
      <c r="AX8" s="190"/>
      <c r="AY8" s="190"/>
      <c r="AZ8" s="191"/>
      <c r="BA8" s="192"/>
      <c r="BB8" s="188"/>
      <c r="BC8" s="190"/>
      <c r="BD8" s="190"/>
      <c r="BE8" s="191"/>
      <c r="BF8" s="192"/>
      <c r="BG8" s="188"/>
      <c r="BH8" s="190"/>
      <c r="BI8" s="190"/>
      <c r="BJ8" s="191"/>
      <c r="BK8" s="192"/>
      <c r="BL8" s="188"/>
      <c r="BM8" s="190"/>
      <c r="BN8" s="190"/>
      <c r="BO8" s="191"/>
      <c r="BP8" s="192"/>
      <c r="BQ8" s="188"/>
      <c r="BR8" s="190"/>
      <c r="BS8" s="190"/>
      <c r="BT8" s="191"/>
      <c r="BU8" s="192"/>
      <c r="BV8" s="188"/>
      <c r="BW8" s="190"/>
      <c r="BX8" s="520" t="s">
        <v>194</v>
      </c>
      <c r="BY8" s="520" t="s">
        <v>198</v>
      </c>
      <c r="BZ8" s="55">
        <f t="shared" ref="BZ8:BZ118" si="0">+Q8</f>
        <v>1</v>
      </c>
      <c r="CA8" s="55">
        <f t="shared" ref="CA8:CA118" si="1">+V8</f>
        <v>0</v>
      </c>
      <c r="CB8" s="55">
        <f t="shared" ref="CB8:CB54" si="2">+BZ8</f>
        <v>1</v>
      </c>
      <c r="CC8" s="10">
        <f>92+88.5+48.6+43+68.2</f>
        <v>340.3</v>
      </c>
    </row>
    <row r="9" spans="1:81" ht="88.5" customHeight="1" x14ac:dyDescent="0.2">
      <c r="A9" s="4"/>
      <c r="B9" s="175" t="s">
        <v>182</v>
      </c>
      <c r="C9" s="176">
        <v>45481</v>
      </c>
      <c r="D9" s="176">
        <v>45513</v>
      </c>
      <c r="E9" s="188" t="s">
        <v>203</v>
      </c>
      <c r="F9" s="198" t="s">
        <v>205</v>
      </c>
      <c r="G9" s="188">
        <v>2</v>
      </c>
      <c r="H9" s="188" t="s">
        <v>167</v>
      </c>
      <c r="I9" s="198" t="s">
        <v>209</v>
      </c>
      <c r="J9" s="198" t="s">
        <v>211</v>
      </c>
      <c r="K9" s="198" t="s">
        <v>28</v>
      </c>
      <c r="L9" s="199">
        <v>45565</v>
      </c>
      <c r="M9" s="198" t="s">
        <v>212</v>
      </c>
      <c r="N9" s="200">
        <v>0</v>
      </c>
      <c r="O9" s="200">
        <v>1</v>
      </c>
      <c r="P9" s="201">
        <v>45589</v>
      </c>
      <c r="Q9" s="187">
        <v>0.2</v>
      </c>
      <c r="R9" s="187">
        <v>0.2</v>
      </c>
      <c r="S9" s="188" t="s">
        <v>214</v>
      </c>
      <c r="T9" s="189"/>
      <c r="U9" s="190"/>
      <c r="V9" s="191"/>
      <c r="W9" s="192"/>
      <c r="X9" s="188"/>
      <c r="Y9" s="190"/>
      <c r="Z9" s="190"/>
      <c r="AA9" s="191"/>
      <c r="AB9" s="192"/>
      <c r="AC9" s="188"/>
      <c r="AD9" s="190"/>
      <c r="AE9" s="190"/>
      <c r="AF9" s="191"/>
      <c r="AG9" s="192"/>
      <c r="AH9" s="188"/>
      <c r="AI9" s="190"/>
      <c r="AJ9" s="190"/>
      <c r="AK9" s="191"/>
      <c r="AL9" s="192"/>
      <c r="AM9" s="188"/>
      <c r="AN9" s="190"/>
      <c r="AO9" s="190"/>
      <c r="AP9" s="191"/>
      <c r="AQ9" s="192"/>
      <c r="AR9" s="188"/>
      <c r="AS9" s="190"/>
      <c r="AT9" s="190"/>
      <c r="AU9" s="191"/>
      <c r="AV9" s="192"/>
      <c r="AW9" s="188"/>
      <c r="AX9" s="190"/>
      <c r="AY9" s="190"/>
      <c r="AZ9" s="191"/>
      <c r="BA9" s="192"/>
      <c r="BB9" s="188"/>
      <c r="BC9" s="190"/>
      <c r="BD9" s="190"/>
      <c r="BE9" s="191"/>
      <c r="BF9" s="192"/>
      <c r="BG9" s="188"/>
      <c r="BH9" s="190"/>
      <c r="BI9" s="190"/>
      <c r="BJ9" s="191"/>
      <c r="BK9" s="192"/>
      <c r="BL9" s="188"/>
      <c r="BM9" s="190"/>
      <c r="BN9" s="190"/>
      <c r="BO9" s="191"/>
      <c r="BP9" s="192"/>
      <c r="BQ9" s="188"/>
      <c r="BR9" s="190"/>
      <c r="BS9" s="190"/>
      <c r="BT9" s="191"/>
      <c r="BU9" s="192"/>
      <c r="BV9" s="188"/>
      <c r="BW9" s="190"/>
      <c r="BX9" s="450"/>
      <c r="BY9" s="450"/>
      <c r="BZ9" s="55">
        <f t="shared" si="0"/>
        <v>0.2</v>
      </c>
      <c r="CA9" s="55">
        <f t="shared" si="1"/>
        <v>0</v>
      </c>
      <c r="CB9" s="55">
        <f t="shared" si="2"/>
        <v>0.2</v>
      </c>
      <c r="CC9" s="10">
        <f>+CC8/5</f>
        <v>68.06</v>
      </c>
    </row>
    <row r="10" spans="1:81" ht="88.5" customHeight="1" x14ac:dyDescent="0.2">
      <c r="A10" s="65"/>
      <c r="B10" s="175" t="s">
        <v>182</v>
      </c>
      <c r="C10" s="176">
        <v>45481</v>
      </c>
      <c r="D10" s="176">
        <v>45513</v>
      </c>
      <c r="E10" s="202" t="s">
        <v>222</v>
      </c>
      <c r="F10" s="203" t="s">
        <v>224</v>
      </c>
      <c r="G10" s="202">
        <v>3</v>
      </c>
      <c r="H10" s="202" t="s">
        <v>167</v>
      </c>
      <c r="I10" s="203" t="s">
        <v>226</v>
      </c>
      <c r="J10" s="203" t="s">
        <v>227</v>
      </c>
      <c r="K10" s="203" t="s">
        <v>68</v>
      </c>
      <c r="L10" s="204">
        <v>45519</v>
      </c>
      <c r="M10" s="203" t="s">
        <v>228</v>
      </c>
      <c r="N10" s="206">
        <v>0</v>
      </c>
      <c r="O10" s="206">
        <v>1</v>
      </c>
      <c r="P10" s="207" t="s">
        <v>229</v>
      </c>
      <c r="Q10" s="208">
        <v>1</v>
      </c>
      <c r="R10" s="208">
        <v>1</v>
      </c>
      <c r="S10" s="202" t="s">
        <v>230</v>
      </c>
      <c r="T10" s="209" t="s">
        <v>174</v>
      </c>
      <c r="U10" s="210"/>
      <c r="V10" s="211"/>
      <c r="W10" s="212"/>
      <c r="X10" s="202"/>
      <c r="Y10" s="210"/>
      <c r="Z10" s="210"/>
      <c r="AA10" s="211"/>
      <c r="AB10" s="212"/>
      <c r="AC10" s="202"/>
      <c r="AD10" s="210"/>
      <c r="AE10" s="210"/>
      <c r="AF10" s="211"/>
      <c r="AG10" s="212"/>
      <c r="AH10" s="202"/>
      <c r="AI10" s="210"/>
      <c r="AJ10" s="210"/>
      <c r="AK10" s="211"/>
      <c r="AL10" s="212"/>
      <c r="AM10" s="202"/>
      <c r="AN10" s="210"/>
      <c r="AO10" s="210"/>
      <c r="AP10" s="211"/>
      <c r="AQ10" s="212"/>
      <c r="AR10" s="202"/>
      <c r="AS10" s="210"/>
      <c r="AT10" s="210"/>
      <c r="AU10" s="211"/>
      <c r="AV10" s="212"/>
      <c r="AW10" s="202"/>
      <c r="AX10" s="210"/>
      <c r="AY10" s="210"/>
      <c r="AZ10" s="211"/>
      <c r="BA10" s="212"/>
      <c r="BB10" s="202"/>
      <c r="BC10" s="210"/>
      <c r="BD10" s="210"/>
      <c r="BE10" s="211"/>
      <c r="BF10" s="212"/>
      <c r="BG10" s="202"/>
      <c r="BH10" s="210"/>
      <c r="BI10" s="210"/>
      <c r="BJ10" s="211"/>
      <c r="BK10" s="212"/>
      <c r="BL10" s="202"/>
      <c r="BM10" s="210"/>
      <c r="BN10" s="210"/>
      <c r="BO10" s="211"/>
      <c r="BP10" s="212"/>
      <c r="BQ10" s="202"/>
      <c r="BR10" s="210"/>
      <c r="BS10" s="210"/>
      <c r="BT10" s="211"/>
      <c r="BU10" s="212"/>
      <c r="BV10" s="202"/>
      <c r="BW10" s="210"/>
      <c r="BX10" s="450"/>
      <c r="BY10" s="450"/>
      <c r="BZ10" s="55">
        <f t="shared" si="0"/>
        <v>1</v>
      </c>
      <c r="CA10" s="55">
        <f t="shared" si="1"/>
        <v>0</v>
      </c>
      <c r="CB10" s="55">
        <f t="shared" si="2"/>
        <v>1</v>
      </c>
      <c r="CC10" s="10"/>
    </row>
    <row r="11" spans="1:81" ht="89.25" customHeight="1" x14ac:dyDescent="0.2">
      <c r="A11" s="65"/>
      <c r="B11" s="175" t="s">
        <v>182</v>
      </c>
      <c r="C11" s="176">
        <v>45481</v>
      </c>
      <c r="D11" s="176">
        <v>45513</v>
      </c>
      <c r="E11" s="203" t="s">
        <v>234</v>
      </c>
      <c r="F11" s="203" t="s">
        <v>235</v>
      </c>
      <c r="G11" s="202">
        <v>4</v>
      </c>
      <c r="H11" s="202" t="s">
        <v>236</v>
      </c>
      <c r="I11" s="203" t="s">
        <v>237</v>
      </c>
      <c r="J11" s="203" t="s">
        <v>238</v>
      </c>
      <c r="K11" s="178" t="s">
        <v>30</v>
      </c>
      <c r="L11" s="204">
        <v>45499</v>
      </c>
      <c r="M11" s="203" t="s">
        <v>239</v>
      </c>
      <c r="N11" s="206">
        <v>0</v>
      </c>
      <c r="O11" s="206">
        <v>1</v>
      </c>
      <c r="P11" s="207" t="s">
        <v>240</v>
      </c>
      <c r="Q11" s="213">
        <v>1</v>
      </c>
      <c r="R11" s="208">
        <v>1</v>
      </c>
      <c r="S11" s="202" t="s">
        <v>241</v>
      </c>
      <c r="T11" s="209" t="s">
        <v>174</v>
      </c>
      <c r="U11" s="210"/>
      <c r="V11" s="211"/>
      <c r="W11" s="212"/>
      <c r="X11" s="202"/>
      <c r="Y11" s="210"/>
      <c r="Z11" s="210"/>
      <c r="AA11" s="211"/>
      <c r="AB11" s="212"/>
      <c r="AC11" s="202"/>
      <c r="AD11" s="210"/>
      <c r="AE11" s="210"/>
      <c r="AF11" s="211"/>
      <c r="AG11" s="212"/>
      <c r="AH11" s="202"/>
      <c r="AI11" s="210"/>
      <c r="AJ11" s="210"/>
      <c r="AK11" s="211"/>
      <c r="AL11" s="212"/>
      <c r="AM11" s="202"/>
      <c r="AN11" s="210"/>
      <c r="AO11" s="210"/>
      <c r="AP11" s="211"/>
      <c r="AQ11" s="212"/>
      <c r="AR11" s="202"/>
      <c r="AS11" s="210"/>
      <c r="AT11" s="210"/>
      <c r="AU11" s="211"/>
      <c r="AV11" s="212"/>
      <c r="AW11" s="202"/>
      <c r="AX11" s="210"/>
      <c r="AY11" s="210"/>
      <c r="AZ11" s="211"/>
      <c r="BA11" s="212"/>
      <c r="BB11" s="202"/>
      <c r="BC11" s="210"/>
      <c r="BD11" s="210"/>
      <c r="BE11" s="211"/>
      <c r="BF11" s="212"/>
      <c r="BG11" s="202"/>
      <c r="BH11" s="210"/>
      <c r="BI11" s="210"/>
      <c r="BJ11" s="211"/>
      <c r="BK11" s="212"/>
      <c r="BL11" s="202"/>
      <c r="BM11" s="210"/>
      <c r="BN11" s="210"/>
      <c r="BO11" s="211"/>
      <c r="BP11" s="212"/>
      <c r="BQ11" s="202"/>
      <c r="BR11" s="210"/>
      <c r="BS11" s="210"/>
      <c r="BT11" s="211"/>
      <c r="BU11" s="212"/>
      <c r="BV11" s="202"/>
      <c r="BW11" s="210"/>
      <c r="BX11" s="450"/>
      <c r="BY11" s="450"/>
      <c r="BZ11" s="55">
        <f t="shared" si="0"/>
        <v>1</v>
      </c>
      <c r="CA11" s="55">
        <f t="shared" si="1"/>
        <v>0</v>
      </c>
      <c r="CB11" s="55">
        <f t="shared" si="2"/>
        <v>1</v>
      </c>
      <c r="CC11" s="10"/>
    </row>
    <row r="12" spans="1:81" ht="89.25" customHeight="1" x14ac:dyDescent="0.2">
      <c r="A12" s="65"/>
      <c r="B12" s="175" t="s">
        <v>182</v>
      </c>
      <c r="C12" s="176">
        <v>45481</v>
      </c>
      <c r="D12" s="176">
        <v>45513</v>
      </c>
      <c r="E12" s="214" t="s">
        <v>247</v>
      </c>
      <c r="F12" s="214" t="s">
        <v>248</v>
      </c>
      <c r="G12" s="215">
        <v>5</v>
      </c>
      <c r="H12" s="215" t="s">
        <v>167</v>
      </c>
      <c r="I12" s="214" t="s">
        <v>249</v>
      </c>
      <c r="J12" s="214" t="s">
        <v>250</v>
      </c>
      <c r="K12" s="178" t="s">
        <v>30</v>
      </c>
      <c r="L12" s="216">
        <v>45499</v>
      </c>
      <c r="M12" s="214" t="s">
        <v>251</v>
      </c>
      <c r="N12" s="217">
        <v>0</v>
      </c>
      <c r="O12" s="217">
        <v>1</v>
      </c>
      <c r="P12" s="218">
        <v>45540</v>
      </c>
      <c r="Q12" s="213">
        <v>0</v>
      </c>
      <c r="R12" s="219">
        <v>1</v>
      </c>
      <c r="S12" s="215" t="s">
        <v>252</v>
      </c>
      <c r="T12" s="218" t="s">
        <v>174</v>
      </c>
      <c r="U12" s="220">
        <v>45780</v>
      </c>
      <c r="V12" s="211">
        <v>1</v>
      </c>
      <c r="W12" s="212">
        <v>1</v>
      </c>
      <c r="X12" s="202" t="s">
        <v>253</v>
      </c>
      <c r="Y12" s="210"/>
      <c r="Z12" s="210"/>
      <c r="AA12" s="211"/>
      <c r="AB12" s="212"/>
      <c r="AC12" s="202"/>
      <c r="AD12" s="210"/>
      <c r="AE12" s="210"/>
      <c r="AF12" s="211"/>
      <c r="AG12" s="212"/>
      <c r="AH12" s="202"/>
      <c r="AI12" s="210"/>
      <c r="AJ12" s="210"/>
      <c r="AK12" s="211"/>
      <c r="AL12" s="212"/>
      <c r="AM12" s="202"/>
      <c r="AN12" s="210"/>
      <c r="AO12" s="210"/>
      <c r="AP12" s="211"/>
      <c r="AQ12" s="212"/>
      <c r="AR12" s="202"/>
      <c r="AS12" s="210"/>
      <c r="AT12" s="210"/>
      <c r="AU12" s="211"/>
      <c r="AV12" s="212"/>
      <c r="AW12" s="202"/>
      <c r="AX12" s="210"/>
      <c r="AY12" s="210"/>
      <c r="AZ12" s="211"/>
      <c r="BA12" s="212"/>
      <c r="BB12" s="202"/>
      <c r="BC12" s="210"/>
      <c r="BD12" s="210"/>
      <c r="BE12" s="211"/>
      <c r="BF12" s="212"/>
      <c r="BG12" s="202"/>
      <c r="BH12" s="210"/>
      <c r="BI12" s="210"/>
      <c r="BJ12" s="211"/>
      <c r="BK12" s="212"/>
      <c r="BL12" s="202"/>
      <c r="BM12" s="210"/>
      <c r="BN12" s="210"/>
      <c r="BO12" s="211"/>
      <c r="BP12" s="212"/>
      <c r="BQ12" s="202"/>
      <c r="BR12" s="210"/>
      <c r="BS12" s="210"/>
      <c r="BT12" s="211"/>
      <c r="BU12" s="212"/>
      <c r="BV12" s="202"/>
      <c r="BW12" s="210"/>
      <c r="BX12" s="450"/>
      <c r="BY12" s="450"/>
      <c r="BZ12" s="55">
        <f t="shared" si="0"/>
        <v>0</v>
      </c>
      <c r="CA12" s="55">
        <f t="shared" si="1"/>
        <v>1</v>
      </c>
      <c r="CB12" s="55">
        <f t="shared" si="2"/>
        <v>0</v>
      </c>
      <c r="CC12" s="10"/>
    </row>
    <row r="13" spans="1:81" ht="95.25" customHeight="1" x14ac:dyDescent="0.2">
      <c r="A13" s="4"/>
      <c r="B13" s="175" t="s">
        <v>182</v>
      </c>
      <c r="C13" s="176">
        <v>45481</v>
      </c>
      <c r="D13" s="176">
        <v>45513</v>
      </c>
      <c r="E13" s="178" t="s">
        <v>257</v>
      </c>
      <c r="F13" s="178" t="s">
        <v>258</v>
      </c>
      <c r="G13" s="177">
        <v>6</v>
      </c>
      <c r="H13" s="177" t="s">
        <v>167</v>
      </c>
      <c r="I13" s="178" t="s">
        <v>259</v>
      </c>
      <c r="J13" s="178" t="s">
        <v>260</v>
      </c>
      <c r="K13" s="178" t="s">
        <v>67</v>
      </c>
      <c r="L13" s="183">
        <v>45534</v>
      </c>
      <c r="M13" s="178" t="s">
        <v>261</v>
      </c>
      <c r="N13" s="185">
        <v>0.7</v>
      </c>
      <c r="O13" s="185">
        <v>1</v>
      </c>
      <c r="P13" s="218">
        <v>45540</v>
      </c>
      <c r="Q13" s="213">
        <v>1</v>
      </c>
      <c r="R13" s="187">
        <v>1</v>
      </c>
      <c r="S13" s="188"/>
      <c r="T13" s="189"/>
      <c r="U13" s="190"/>
      <c r="V13" s="191"/>
      <c r="W13" s="192"/>
      <c r="X13" s="188"/>
      <c r="Y13" s="190"/>
      <c r="Z13" s="190"/>
      <c r="AA13" s="191"/>
      <c r="AB13" s="192"/>
      <c r="AC13" s="188"/>
      <c r="AD13" s="190"/>
      <c r="AE13" s="190"/>
      <c r="AF13" s="191"/>
      <c r="AG13" s="192"/>
      <c r="AH13" s="188"/>
      <c r="AI13" s="190"/>
      <c r="AJ13" s="190"/>
      <c r="AK13" s="191"/>
      <c r="AL13" s="192"/>
      <c r="AM13" s="188"/>
      <c r="AN13" s="190"/>
      <c r="AO13" s="190"/>
      <c r="AP13" s="191"/>
      <c r="AQ13" s="192"/>
      <c r="AR13" s="188"/>
      <c r="AS13" s="190"/>
      <c r="AT13" s="190"/>
      <c r="AU13" s="191"/>
      <c r="AV13" s="192"/>
      <c r="AW13" s="188"/>
      <c r="AX13" s="190"/>
      <c r="AY13" s="190"/>
      <c r="AZ13" s="191"/>
      <c r="BA13" s="192"/>
      <c r="BB13" s="188"/>
      <c r="BC13" s="190"/>
      <c r="BD13" s="190"/>
      <c r="BE13" s="191"/>
      <c r="BF13" s="192"/>
      <c r="BG13" s="188"/>
      <c r="BH13" s="190"/>
      <c r="BI13" s="190"/>
      <c r="BJ13" s="191"/>
      <c r="BK13" s="192"/>
      <c r="BL13" s="188"/>
      <c r="BM13" s="190"/>
      <c r="BN13" s="190"/>
      <c r="BO13" s="191"/>
      <c r="BP13" s="192"/>
      <c r="BQ13" s="188"/>
      <c r="BR13" s="190"/>
      <c r="BS13" s="190"/>
      <c r="BT13" s="191"/>
      <c r="BU13" s="192"/>
      <c r="BV13" s="188"/>
      <c r="BW13" s="190"/>
      <c r="BX13" s="450"/>
      <c r="BY13" s="450"/>
      <c r="BZ13" s="55">
        <f t="shared" si="0"/>
        <v>1</v>
      </c>
      <c r="CA13" s="55">
        <f t="shared" si="1"/>
        <v>0</v>
      </c>
      <c r="CB13" s="55">
        <f t="shared" si="2"/>
        <v>1</v>
      </c>
      <c r="CC13" s="10"/>
    </row>
    <row r="14" spans="1:81" ht="42" customHeight="1" x14ac:dyDescent="0.2">
      <c r="A14" s="4"/>
      <c r="B14" s="175" t="s">
        <v>182</v>
      </c>
      <c r="C14" s="176">
        <v>45481</v>
      </c>
      <c r="D14" s="176">
        <v>45513</v>
      </c>
      <c r="E14" s="198" t="s">
        <v>270</v>
      </c>
      <c r="F14" s="198" t="s">
        <v>271</v>
      </c>
      <c r="G14" s="188">
        <v>7</v>
      </c>
      <c r="H14" s="188" t="s">
        <v>167</v>
      </c>
      <c r="I14" s="198" t="s">
        <v>272</v>
      </c>
      <c r="J14" s="198" t="s">
        <v>273</v>
      </c>
      <c r="K14" s="198" t="s">
        <v>30</v>
      </c>
      <c r="L14" s="199">
        <v>45565</v>
      </c>
      <c r="M14" s="198" t="s">
        <v>274</v>
      </c>
      <c r="N14" s="200">
        <v>0</v>
      </c>
      <c r="O14" s="200">
        <v>1</v>
      </c>
      <c r="P14" s="228" t="s">
        <v>189</v>
      </c>
      <c r="Q14" s="187">
        <v>0.4</v>
      </c>
      <c r="R14" s="187"/>
      <c r="S14" s="188" t="s">
        <v>275</v>
      </c>
      <c r="T14" s="189">
        <v>45303</v>
      </c>
      <c r="U14" s="190">
        <v>45674</v>
      </c>
      <c r="V14" s="191">
        <v>0.6</v>
      </c>
      <c r="W14" s="192"/>
      <c r="X14" s="229" t="s">
        <v>276</v>
      </c>
      <c r="Y14" s="190"/>
      <c r="Z14" s="190"/>
      <c r="AA14" s="191"/>
      <c r="AB14" s="192"/>
      <c r="AC14" s="188"/>
      <c r="AD14" s="190"/>
      <c r="AE14" s="190"/>
      <c r="AF14" s="191"/>
      <c r="AG14" s="192"/>
      <c r="AH14" s="188"/>
      <c r="AI14" s="190"/>
      <c r="AJ14" s="190"/>
      <c r="AK14" s="191"/>
      <c r="AL14" s="192"/>
      <c r="AM14" s="188"/>
      <c r="AN14" s="190"/>
      <c r="AO14" s="190"/>
      <c r="AP14" s="191"/>
      <c r="AQ14" s="192"/>
      <c r="AR14" s="188"/>
      <c r="AS14" s="190"/>
      <c r="AT14" s="190"/>
      <c r="AU14" s="191"/>
      <c r="AV14" s="192"/>
      <c r="AW14" s="188"/>
      <c r="AX14" s="190"/>
      <c r="AY14" s="190"/>
      <c r="AZ14" s="191"/>
      <c r="BA14" s="192"/>
      <c r="BB14" s="188"/>
      <c r="BC14" s="190"/>
      <c r="BD14" s="190"/>
      <c r="BE14" s="191"/>
      <c r="BF14" s="192"/>
      <c r="BG14" s="188"/>
      <c r="BH14" s="190"/>
      <c r="BI14" s="190"/>
      <c r="BJ14" s="191"/>
      <c r="BK14" s="192"/>
      <c r="BL14" s="188"/>
      <c r="BM14" s="190"/>
      <c r="BN14" s="190"/>
      <c r="BO14" s="191"/>
      <c r="BP14" s="192"/>
      <c r="BQ14" s="188"/>
      <c r="BR14" s="190"/>
      <c r="BS14" s="190"/>
      <c r="BT14" s="191"/>
      <c r="BU14" s="192"/>
      <c r="BV14" s="188"/>
      <c r="BW14" s="190"/>
      <c r="BX14" s="450"/>
      <c r="BY14" s="450"/>
      <c r="BZ14" s="55">
        <f t="shared" si="0"/>
        <v>0.4</v>
      </c>
      <c r="CA14" s="55">
        <f t="shared" si="1"/>
        <v>0.6</v>
      </c>
      <c r="CB14" s="55">
        <f t="shared" si="2"/>
        <v>0.4</v>
      </c>
      <c r="CC14" s="10"/>
    </row>
    <row r="15" spans="1:81" ht="42" customHeight="1" x14ac:dyDescent="0.2">
      <c r="A15" s="4"/>
      <c r="B15" s="175" t="s">
        <v>182</v>
      </c>
      <c r="C15" s="176">
        <v>45481</v>
      </c>
      <c r="D15" s="176">
        <v>45513</v>
      </c>
      <c r="E15" s="198" t="s">
        <v>281</v>
      </c>
      <c r="F15" s="198" t="s">
        <v>282</v>
      </c>
      <c r="G15" s="188">
        <v>8</v>
      </c>
      <c r="H15" s="188" t="s">
        <v>236</v>
      </c>
      <c r="I15" s="198" t="s">
        <v>285</v>
      </c>
      <c r="J15" s="198" t="s">
        <v>286</v>
      </c>
      <c r="K15" s="198" t="s">
        <v>30</v>
      </c>
      <c r="L15" s="199">
        <v>45626</v>
      </c>
      <c r="M15" s="198" t="s">
        <v>274</v>
      </c>
      <c r="N15" s="200">
        <v>0</v>
      </c>
      <c r="O15" s="200">
        <v>1</v>
      </c>
      <c r="P15" s="228" t="s">
        <v>189</v>
      </c>
      <c r="Q15" s="187">
        <v>0.4</v>
      </c>
      <c r="R15" s="187"/>
      <c r="S15" s="188" t="s">
        <v>275</v>
      </c>
      <c r="T15" s="189">
        <v>45303</v>
      </c>
      <c r="U15" s="190">
        <v>45674</v>
      </c>
      <c r="V15" s="191">
        <v>0.6</v>
      </c>
      <c r="W15" s="192"/>
      <c r="X15" s="229" t="s">
        <v>288</v>
      </c>
      <c r="Y15" s="190"/>
      <c r="Z15" s="190"/>
      <c r="AA15" s="191"/>
      <c r="AB15" s="192"/>
      <c r="AC15" s="188"/>
      <c r="AD15" s="190"/>
      <c r="AE15" s="190"/>
      <c r="AF15" s="191"/>
      <c r="AG15" s="192"/>
      <c r="AH15" s="188"/>
      <c r="AI15" s="190"/>
      <c r="AJ15" s="190"/>
      <c r="AK15" s="191"/>
      <c r="AL15" s="192"/>
      <c r="AM15" s="188"/>
      <c r="AN15" s="190"/>
      <c r="AO15" s="190"/>
      <c r="AP15" s="191"/>
      <c r="AQ15" s="192"/>
      <c r="AR15" s="188"/>
      <c r="AS15" s="190"/>
      <c r="AT15" s="190"/>
      <c r="AU15" s="191"/>
      <c r="AV15" s="192"/>
      <c r="AW15" s="188"/>
      <c r="AX15" s="190"/>
      <c r="AY15" s="190"/>
      <c r="AZ15" s="191"/>
      <c r="BA15" s="192"/>
      <c r="BB15" s="188"/>
      <c r="BC15" s="190"/>
      <c r="BD15" s="190"/>
      <c r="BE15" s="191"/>
      <c r="BF15" s="192"/>
      <c r="BG15" s="188"/>
      <c r="BH15" s="190"/>
      <c r="BI15" s="190"/>
      <c r="BJ15" s="191"/>
      <c r="BK15" s="192"/>
      <c r="BL15" s="188"/>
      <c r="BM15" s="190"/>
      <c r="BN15" s="190"/>
      <c r="BO15" s="191"/>
      <c r="BP15" s="192"/>
      <c r="BQ15" s="188"/>
      <c r="BR15" s="190"/>
      <c r="BS15" s="190"/>
      <c r="BT15" s="191"/>
      <c r="BU15" s="192"/>
      <c r="BV15" s="188"/>
      <c r="BW15" s="190"/>
      <c r="BX15" s="450"/>
      <c r="BY15" s="450"/>
      <c r="BZ15" s="55">
        <f t="shared" si="0"/>
        <v>0.4</v>
      </c>
      <c r="CA15" s="55">
        <f t="shared" si="1"/>
        <v>0.6</v>
      </c>
      <c r="CB15" s="55">
        <f t="shared" si="2"/>
        <v>0.4</v>
      </c>
      <c r="CC15" s="10"/>
    </row>
    <row r="16" spans="1:81" ht="79.5" customHeight="1" x14ac:dyDescent="0.2">
      <c r="A16" s="65"/>
      <c r="B16" s="175" t="s">
        <v>182</v>
      </c>
      <c r="C16" s="176">
        <v>45481</v>
      </c>
      <c r="D16" s="176">
        <v>45513</v>
      </c>
      <c r="E16" s="203" t="s">
        <v>294</v>
      </c>
      <c r="F16" s="203" t="s">
        <v>295</v>
      </c>
      <c r="G16" s="202">
        <v>9</v>
      </c>
      <c r="H16" s="202" t="s">
        <v>236</v>
      </c>
      <c r="I16" s="203" t="s">
        <v>296</v>
      </c>
      <c r="J16" s="203" t="s">
        <v>297</v>
      </c>
      <c r="K16" s="203" t="s">
        <v>30</v>
      </c>
      <c r="L16" s="204">
        <v>45534</v>
      </c>
      <c r="M16" s="203" t="s">
        <v>274</v>
      </c>
      <c r="N16" s="206">
        <v>0</v>
      </c>
      <c r="O16" s="206">
        <v>1</v>
      </c>
      <c r="P16" s="207" t="s">
        <v>189</v>
      </c>
      <c r="Q16" s="213">
        <v>1</v>
      </c>
      <c r="R16" s="208">
        <v>1</v>
      </c>
      <c r="S16" s="202" t="s">
        <v>299</v>
      </c>
      <c r="T16" s="209"/>
      <c r="U16" s="210"/>
      <c r="V16" s="211"/>
      <c r="W16" s="212"/>
      <c r="X16" s="202"/>
      <c r="Y16" s="210"/>
      <c r="Z16" s="210"/>
      <c r="AA16" s="211"/>
      <c r="AB16" s="212"/>
      <c r="AC16" s="202"/>
      <c r="AD16" s="210"/>
      <c r="AE16" s="210"/>
      <c r="AF16" s="211"/>
      <c r="AG16" s="212"/>
      <c r="AH16" s="202"/>
      <c r="AI16" s="210"/>
      <c r="AJ16" s="210"/>
      <c r="AK16" s="211"/>
      <c r="AL16" s="212"/>
      <c r="AM16" s="202"/>
      <c r="AN16" s="210"/>
      <c r="AO16" s="210"/>
      <c r="AP16" s="211"/>
      <c r="AQ16" s="212"/>
      <c r="AR16" s="202"/>
      <c r="AS16" s="210"/>
      <c r="AT16" s="210"/>
      <c r="AU16" s="211"/>
      <c r="AV16" s="212"/>
      <c r="AW16" s="202"/>
      <c r="AX16" s="210"/>
      <c r="AY16" s="210"/>
      <c r="AZ16" s="211"/>
      <c r="BA16" s="212"/>
      <c r="BB16" s="202"/>
      <c r="BC16" s="210"/>
      <c r="BD16" s="210"/>
      <c r="BE16" s="211"/>
      <c r="BF16" s="212"/>
      <c r="BG16" s="202"/>
      <c r="BH16" s="210"/>
      <c r="BI16" s="210"/>
      <c r="BJ16" s="211"/>
      <c r="BK16" s="212"/>
      <c r="BL16" s="202"/>
      <c r="BM16" s="210"/>
      <c r="BN16" s="210"/>
      <c r="BO16" s="211"/>
      <c r="BP16" s="212"/>
      <c r="BQ16" s="202"/>
      <c r="BR16" s="210"/>
      <c r="BS16" s="210"/>
      <c r="BT16" s="211"/>
      <c r="BU16" s="212"/>
      <c r="BV16" s="202"/>
      <c r="BW16" s="210"/>
      <c r="BX16" s="450"/>
      <c r="BY16" s="450"/>
      <c r="BZ16" s="55">
        <f t="shared" si="0"/>
        <v>1</v>
      </c>
      <c r="CA16" s="55">
        <f t="shared" si="1"/>
        <v>0</v>
      </c>
      <c r="CB16" s="55">
        <f t="shared" si="2"/>
        <v>1</v>
      </c>
      <c r="CC16" s="10"/>
    </row>
    <row r="17" spans="1:81" ht="81.75" customHeight="1" x14ac:dyDescent="0.2">
      <c r="A17" s="4"/>
      <c r="B17" s="175" t="s">
        <v>182</v>
      </c>
      <c r="C17" s="176">
        <v>45481</v>
      </c>
      <c r="D17" s="176">
        <v>45513</v>
      </c>
      <c r="E17" s="214" t="s">
        <v>308</v>
      </c>
      <c r="F17" s="214" t="s">
        <v>309</v>
      </c>
      <c r="G17" s="215">
        <v>10</v>
      </c>
      <c r="H17" s="215" t="s">
        <v>236</v>
      </c>
      <c r="I17" s="214" t="s">
        <v>310</v>
      </c>
      <c r="J17" s="214" t="s">
        <v>311</v>
      </c>
      <c r="K17" s="203" t="s">
        <v>30</v>
      </c>
      <c r="L17" s="216">
        <v>45565</v>
      </c>
      <c r="M17" s="214" t="s">
        <v>274</v>
      </c>
      <c r="N17" s="217">
        <v>0</v>
      </c>
      <c r="O17" s="217">
        <v>1</v>
      </c>
      <c r="P17" s="231" t="s">
        <v>189</v>
      </c>
      <c r="Q17" s="187">
        <v>0.4</v>
      </c>
      <c r="R17" s="219">
        <v>0.4</v>
      </c>
      <c r="S17" s="215" t="s">
        <v>312</v>
      </c>
      <c r="T17" s="218">
        <v>45303</v>
      </c>
      <c r="U17" s="220">
        <v>45721</v>
      </c>
      <c r="V17" s="191">
        <v>1</v>
      </c>
      <c r="W17" s="192">
        <v>1</v>
      </c>
      <c r="X17" s="198" t="s">
        <v>313</v>
      </c>
      <c r="Y17" s="190"/>
      <c r="Z17" s="190"/>
      <c r="AA17" s="191"/>
      <c r="AB17" s="192"/>
      <c r="AC17" s="198"/>
      <c r="AD17" s="190"/>
      <c r="AE17" s="190"/>
      <c r="AF17" s="191"/>
      <c r="AG17" s="192"/>
      <c r="AH17" s="198"/>
      <c r="AI17" s="190"/>
      <c r="AJ17" s="190"/>
      <c r="AK17" s="191"/>
      <c r="AL17" s="192"/>
      <c r="AM17" s="198"/>
      <c r="AN17" s="190"/>
      <c r="AO17" s="190"/>
      <c r="AP17" s="191"/>
      <c r="AQ17" s="192"/>
      <c r="AR17" s="198"/>
      <c r="AS17" s="190"/>
      <c r="AT17" s="190"/>
      <c r="AU17" s="191"/>
      <c r="AV17" s="192"/>
      <c r="AW17" s="198"/>
      <c r="AX17" s="190"/>
      <c r="AY17" s="190"/>
      <c r="AZ17" s="191"/>
      <c r="BA17" s="192"/>
      <c r="BB17" s="198"/>
      <c r="BC17" s="190"/>
      <c r="BD17" s="190"/>
      <c r="BE17" s="191"/>
      <c r="BF17" s="192"/>
      <c r="BG17" s="198"/>
      <c r="BH17" s="190"/>
      <c r="BI17" s="190"/>
      <c r="BJ17" s="191"/>
      <c r="BK17" s="192"/>
      <c r="BL17" s="198"/>
      <c r="BM17" s="190"/>
      <c r="BN17" s="190"/>
      <c r="BO17" s="191"/>
      <c r="BP17" s="192"/>
      <c r="BQ17" s="198"/>
      <c r="BR17" s="190"/>
      <c r="BS17" s="190"/>
      <c r="BT17" s="191"/>
      <c r="BU17" s="192"/>
      <c r="BV17" s="198"/>
      <c r="BW17" s="190"/>
      <c r="BX17" s="451"/>
      <c r="BY17" s="451"/>
      <c r="BZ17" s="55">
        <f t="shared" si="0"/>
        <v>0.4</v>
      </c>
      <c r="CA17" s="55">
        <f t="shared" si="1"/>
        <v>1</v>
      </c>
      <c r="CB17" s="55">
        <f t="shared" si="2"/>
        <v>0.4</v>
      </c>
      <c r="CC17" s="10"/>
    </row>
    <row r="18" spans="1:81" ht="42" customHeight="1" x14ac:dyDescent="0.2">
      <c r="A18" s="4"/>
      <c r="B18" s="175" t="s">
        <v>182</v>
      </c>
      <c r="C18" s="234">
        <v>45492</v>
      </c>
      <c r="D18" s="234">
        <v>45513</v>
      </c>
      <c r="E18" s="214" t="s">
        <v>320</v>
      </c>
      <c r="F18" s="214" t="s">
        <v>321</v>
      </c>
      <c r="G18" s="215">
        <v>11</v>
      </c>
      <c r="H18" s="215" t="s">
        <v>322</v>
      </c>
      <c r="I18" s="214" t="s">
        <v>323</v>
      </c>
      <c r="J18" s="214" t="s">
        <v>324</v>
      </c>
      <c r="K18" s="214" t="s">
        <v>49</v>
      </c>
      <c r="L18" s="216">
        <v>45595</v>
      </c>
      <c r="M18" s="214" t="s">
        <v>274</v>
      </c>
      <c r="N18" s="217">
        <v>0</v>
      </c>
      <c r="O18" s="217">
        <v>1</v>
      </c>
      <c r="P18" s="220"/>
      <c r="Q18" s="187">
        <v>0</v>
      </c>
      <c r="R18" s="235">
        <v>0</v>
      </c>
      <c r="S18" s="214" t="s">
        <v>326</v>
      </c>
      <c r="T18" s="216" t="s">
        <v>328</v>
      </c>
      <c r="U18" s="220">
        <v>45721</v>
      </c>
      <c r="V18" s="236">
        <v>1</v>
      </c>
      <c r="W18" s="237">
        <v>1</v>
      </c>
      <c r="X18" s="238" t="s">
        <v>330</v>
      </c>
      <c r="Y18" s="239"/>
      <c r="Z18" s="239"/>
      <c r="AA18" s="236"/>
      <c r="AB18" s="237"/>
      <c r="AC18" s="238"/>
      <c r="AD18" s="239"/>
      <c r="AE18" s="239"/>
      <c r="AF18" s="236"/>
      <c r="AG18" s="237"/>
      <c r="AH18" s="238"/>
      <c r="AI18" s="239"/>
      <c r="AJ18" s="239"/>
      <c r="AK18" s="236"/>
      <c r="AL18" s="237"/>
      <c r="AM18" s="238"/>
      <c r="AN18" s="239"/>
      <c r="AO18" s="239"/>
      <c r="AP18" s="236"/>
      <c r="AQ18" s="237"/>
      <c r="AR18" s="238"/>
      <c r="AS18" s="239"/>
      <c r="AT18" s="239"/>
      <c r="AU18" s="236"/>
      <c r="AV18" s="237"/>
      <c r="AW18" s="238"/>
      <c r="AX18" s="239"/>
      <c r="AY18" s="239"/>
      <c r="AZ18" s="236"/>
      <c r="BA18" s="237"/>
      <c r="BB18" s="238"/>
      <c r="BC18" s="239"/>
      <c r="BD18" s="239"/>
      <c r="BE18" s="236"/>
      <c r="BF18" s="237"/>
      <c r="BG18" s="238"/>
      <c r="BH18" s="239"/>
      <c r="BI18" s="239"/>
      <c r="BJ18" s="236"/>
      <c r="BK18" s="237"/>
      <c r="BL18" s="238"/>
      <c r="BM18" s="239"/>
      <c r="BN18" s="239"/>
      <c r="BO18" s="236"/>
      <c r="BP18" s="237"/>
      <c r="BQ18" s="238"/>
      <c r="BR18" s="239"/>
      <c r="BS18" s="239"/>
      <c r="BT18" s="236"/>
      <c r="BU18" s="237"/>
      <c r="BV18" s="238"/>
      <c r="BW18" s="239"/>
      <c r="BX18" s="521" t="s">
        <v>334</v>
      </c>
      <c r="BY18" s="521" t="s">
        <v>336</v>
      </c>
      <c r="BZ18" s="55">
        <f t="shared" si="0"/>
        <v>0</v>
      </c>
      <c r="CA18" s="55">
        <f t="shared" si="1"/>
        <v>1</v>
      </c>
      <c r="CB18" s="55">
        <f t="shared" si="2"/>
        <v>0</v>
      </c>
      <c r="CC18" s="10"/>
    </row>
    <row r="19" spans="1:81" ht="42" customHeight="1" x14ac:dyDescent="0.2">
      <c r="A19" s="4"/>
      <c r="B19" s="175" t="s">
        <v>182</v>
      </c>
      <c r="C19" s="234">
        <v>45492</v>
      </c>
      <c r="D19" s="234">
        <v>45513</v>
      </c>
      <c r="E19" s="178" t="s">
        <v>341</v>
      </c>
      <c r="F19" s="178" t="s">
        <v>321</v>
      </c>
      <c r="G19" s="177">
        <v>12</v>
      </c>
      <c r="H19" s="177" t="s">
        <v>322</v>
      </c>
      <c r="I19" s="178" t="s">
        <v>342</v>
      </c>
      <c r="J19" s="178" t="s">
        <v>343</v>
      </c>
      <c r="K19" s="178" t="s">
        <v>30</v>
      </c>
      <c r="L19" s="183">
        <v>45626</v>
      </c>
      <c r="M19" s="178" t="s">
        <v>274</v>
      </c>
      <c r="N19" s="185">
        <v>0</v>
      </c>
      <c r="O19" s="185">
        <v>1</v>
      </c>
      <c r="P19" s="240">
        <v>45657</v>
      </c>
      <c r="Q19" s="187">
        <v>1</v>
      </c>
      <c r="R19" s="237">
        <v>1</v>
      </c>
      <c r="S19" s="238" t="s">
        <v>345</v>
      </c>
      <c r="T19" s="241">
        <v>45757</v>
      </c>
      <c r="U19" s="239">
        <v>45762</v>
      </c>
      <c r="V19" s="236">
        <v>1</v>
      </c>
      <c r="W19" s="237"/>
      <c r="X19" s="238" t="s">
        <v>346</v>
      </c>
      <c r="Y19" s="239"/>
      <c r="Z19" s="239"/>
      <c r="AA19" s="236"/>
      <c r="AB19" s="237"/>
      <c r="AC19" s="238"/>
      <c r="AD19" s="239"/>
      <c r="AE19" s="239"/>
      <c r="AF19" s="236"/>
      <c r="AG19" s="237"/>
      <c r="AH19" s="238"/>
      <c r="AI19" s="239"/>
      <c r="AJ19" s="239"/>
      <c r="AK19" s="236"/>
      <c r="AL19" s="237"/>
      <c r="AM19" s="238"/>
      <c r="AN19" s="239"/>
      <c r="AO19" s="239"/>
      <c r="AP19" s="236"/>
      <c r="AQ19" s="237"/>
      <c r="AR19" s="238"/>
      <c r="AS19" s="239"/>
      <c r="AT19" s="239"/>
      <c r="AU19" s="236"/>
      <c r="AV19" s="237"/>
      <c r="AW19" s="238"/>
      <c r="AX19" s="239"/>
      <c r="AY19" s="239"/>
      <c r="AZ19" s="236"/>
      <c r="BA19" s="237"/>
      <c r="BB19" s="238"/>
      <c r="BC19" s="239"/>
      <c r="BD19" s="239"/>
      <c r="BE19" s="236"/>
      <c r="BF19" s="237"/>
      <c r="BG19" s="238"/>
      <c r="BH19" s="239"/>
      <c r="BI19" s="239"/>
      <c r="BJ19" s="236"/>
      <c r="BK19" s="237"/>
      <c r="BL19" s="238"/>
      <c r="BM19" s="239"/>
      <c r="BN19" s="239"/>
      <c r="BO19" s="236"/>
      <c r="BP19" s="237"/>
      <c r="BQ19" s="238"/>
      <c r="BR19" s="239"/>
      <c r="BS19" s="239"/>
      <c r="BT19" s="236"/>
      <c r="BU19" s="237"/>
      <c r="BV19" s="238"/>
      <c r="BW19" s="239"/>
      <c r="BX19" s="450"/>
      <c r="BY19" s="450"/>
      <c r="BZ19" s="55">
        <f t="shared" si="0"/>
        <v>1</v>
      </c>
      <c r="CA19" s="55">
        <f t="shared" si="1"/>
        <v>1</v>
      </c>
      <c r="CB19" s="55">
        <f t="shared" si="2"/>
        <v>1</v>
      </c>
      <c r="CC19" s="10"/>
    </row>
    <row r="20" spans="1:81" ht="107.25" customHeight="1" x14ac:dyDescent="0.2">
      <c r="A20" s="65"/>
      <c r="B20" s="175" t="s">
        <v>182</v>
      </c>
      <c r="C20" s="234">
        <v>45492</v>
      </c>
      <c r="D20" s="234">
        <v>45513</v>
      </c>
      <c r="E20" s="177" t="s">
        <v>354</v>
      </c>
      <c r="F20" s="177" t="s">
        <v>355</v>
      </c>
      <c r="G20" s="177">
        <v>13</v>
      </c>
      <c r="H20" s="177" t="s">
        <v>167</v>
      </c>
      <c r="I20" s="177" t="s">
        <v>356</v>
      </c>
      <c r="J20" s="177" t="s">
        <v>357</v>
      </c>
      <c r="K20" s="177" t="s">
        <v>19</v>
      </c>
      <c r="L20" s="183">
        <v>45565</v>
      </c>
      <c r="M20" s="178" t="s">
        <v>359</v>
      </c>
      <c r="N20" s="185">
        <v>0</v>
      </c>
      <c r="O20" s="185">
        <v>1</v>
      </c>
      <c r="P20" s="240">
        <v>45657</v>
      </c>
      <c r="Q20" s="187">
        <v>0</v>
      </c>
      <c r="R20" s="237">
        <v>0</v>
      </c>
      <c r="S20" s="238" t="s">
        <v>360</v>
      </c>
      <c r="T20" s="242" t="s">
        <v>328</v>
      </c>
      <c r="U20" s="220">
        <v>45721</v>
      </c>
      <c r="V20" s="211">
        <v>1</v>
      </c>
      <c r="W20" s="212">
        <v>1</v>
      </c>
      <c r="X20" s="203"/>
      <c r="Y20" s="210"/>
      <c r="Z20" s="210"/>
      <c r="AA20" s="211"/>
      <c r="AB20" s="212"/>
      <c r="AC20" s="203"/>
      <c r="AD20" s="210"/>
      <c r="AE20" s="210"/>
      <c r="AF20" s="211"/>
      <c r="AG20" s="212"/>
      <c r="AH20" s="203"/>
      <c r="AI20" s="210"/>
      <c r="AJ20" s="210"/>
      <c r="AK20" s="211"/>
      <c r="AL20" s="212"/>
      <c r="AM20" s="203"/>
      <c r="AN20" s="210"/>
      <c r="AO20" s="210"/>
      <c r="AP20" s="211"/>
      <c r="AQ20" s="212"/>
      <c r="AR20" s="203"/>
      <c r="AS20" s="210"/>
      <c r="AT20" s="210"/>
      <c r="AU20" s="211"/>
      <c r="AV20" s="212"/>
      <c r="AW20" s="203"/>
      <c r="AX20" s="210"/>
      <c r="AY20" s="210"/>
      <c r="AZ20" s="211"/>
      <c r="BA20" s="212"/>
      <c r="BB20" s="203"/>
      <c r="BC20" s="210"/>
      <c r="BD20" s="210"/>
      <c r="BE20" s="211"/>
      <c r="BF20" s="212"/>
      <c r="BG20" s="203"/>
      <c r="BH20" s="210"/>
      <c r="BI20" s="210"/>
      <c r="BJ20" s="211"/>
      <c r="BK20" s="212"/>
      <c r="BL20" s="203"/>
      <c r="BM20" s="210"/>
      <c r="BN20" s="210"/>
      <c r="BO20" s="211"/>
      <c r="BP20" s="212"/>
      <c r="BQ20" s="203"/>
      <c r="BR20" s="210"/>
      <c r="BS20" s="210"/>
      <c r="BT20" s="211"/>
      <c r="BU20" s="212"/>
      <c r="BV20" s="203"/>
      <c r="BW20" s="210"/>
      <c r="BX20" s="450"/>
      <c r="BY20" s="450"/>
      <c r="BZ20" s="55">
        <f t="shared" si="0"/>
        <v>0</v>
      </c>
      <c r="CA20" s="55">
        <f t="shared" si="1"/>
        <v>1</v>
      </c>
      <c r="CB20" s="55">
        <f t="shared" si="2"/>
        <v>0</v>
      </c>
      <c r="CC20" s="10"/>
    </row>
    <row r="21" spans="1:81" ht="42" customHeight="1" x14ac:dyDescent="0.2">
      <c r="A21" s="4"/>
      <c r="B21" s="175" t="s">
        <v>182</v>
      </c>
      <c r="C21" s="234">
        <v>45492</v>
      </c>
      <c r="D21" s="234">
        <v>45513</v>
      </c>
      <c r="E21" s="178" t="s">
        <v>370</v>
      </c>
      <c r="F21" s="178" t="s">
        <v>371</v>
      </c>
      <c r="G21" s="177">
        <v>14</v>
      </c>
      <c r="H21" s="177" t="s">
        <v>167</v>
      </c>
      <c r="I21" s="178" t="s">
        <v>372</v>
      </c>
      <c r="J21" s="178" t="s">
        <v>373</v>
      </c>
      <c r="K21" s="178" t="s">
        <v>28</v>
      </c>
      <c r="L21" s="183">
        <v>45580</v>
      </c>
      <c r="M21" s="178" t="s">
        <v>274</v>
      </c>
      <c r="N21" s="185">
        <v>0</v>
      </c>
      <c r="O21" s="185">
        <v>1</v>
      </c>
      <c r="P21" s="240">
        <v>45595</v>
      </c>
      <c r="Q21" s="236">
        <v>0.3</v>
      </c>
      <c r="R21" s="243"/>
      <c r="S21" s="178" t="s">
        <v>374</v>
      </c>
      <c r="T21" s="183">
        <v>45726</v>
      </c>
      <c r="U21" s="240">
        <v>45728</v>
      </c>
      <c r="V21" s="236">
        <v>1</v>
      </c>
      <c r="W21" s="243">
        <v>1</v>
      </c>
      <c r="X21" s="238"/>
      <c r="Y21" s="239"/>
      <c r="Z21" s="239"/>
      <c r="AA21" s="236"/>
      <c r="AB21" s="237"/>
      <c r="AC21" s="238"/>
      <c r="AD21" s="239"/>
      <c r="AE21" s="239"/>
      <c r="AF21" s="236"/>
      <c r="AG21" s="237"/>
      <c r="AH21" s="238"/>
      <c r="AI21" s="239"/>
      <c r="AJ21" s="239"/>
      <c r="AK21" s="236"/>
      <c r="AL21" s="237"/>
      <c r="AM21" s="238"/>
      <c r="AN21" s="239"/>
      <c r="AO21" s="239"/>
      <c r="AP21" s="236"/>
      <c r="AQ21" s="237"/>
      <c r="AR21" s="238"/>
      <c r="AS21" s="239"/>
      <c r="AT21" s="239"/>
      <c r="AU21" s="236"/>
      <c r="AV21" s="237"/>
      <c r="AW21" s="238"/>
      <c r="AX21" s="239"/>
      <c r="AY21" s="239"/>
      <c r="AZ21" s="236"/>
      <c r="BA21" s="237"/>
      <c r="BB21" s="238"/>
      <c r="BC21" s="239"/>
      <c r="BD21" s="239"/>
      <c r="BE21" s="236"/>
      <c r="BF21" s="237"/>
      <c r="BG21" s="238"/>
      <c r="BH21" s="239"/>
      <c r="BI21" s="239"/>
      <c r="BJ21" s="236"/>
      <c r="BK21" s="237"/>
      <c r="BL21" s="238"/>
      <c r="BM21" s="239"/>
      <c r="BN21" s="239"/>
      <c r="BO21" s="236"/>
      <c r="BP21" s="237"/>
      <c r="BQ21" s="238"/>
      <c r="BR21" s="239"/>
      <c r="BS21" s="239"/>
      <c r="BT21" s="236"/>
      <c r="BU21" s="237"/>
      <c r="BV21" s="238"/>
      <c r="BW21" s="239"/>
      <c r="BX21" s="450"/>
      <c r="BY21" s="450"/>
      <c r="BZ21" s="55">
        <f t="shared" si="0"/>
        <v>0.3</v>
      </c>
      <c r="CA21" s="55">
        <f t="shared" si="1"/>
        <v>1</v>
      </c>
      <c r="CB21" s="55">
        <f t="shared" si="2"/>
        <v>0.3</v>
      </c>
      <c r="CC21" s="10"/>
    </row>
    <row r="22" spans="1:81" ht="42" customHeight="1" x14ac:dyDescent="0.2">
      <c r="A22" s="4"/>
      <c r="B22" s="175" t="s">
        <v>182</v>
      </c>
      <c r="C22" s="234">
        <v>45492</v>
      </c>
      <c r="D22" s="234">
        <v>45513</v>
      </c>
      <c r="E22" s="178" t="s">
        <v>381</v>
      </c>
      <c r="F22" s="178" t="s">
        <v>371</v>
      </c>
      <c r="G22" s="177">
        <v>15</v>
      </c>
      <c r="H22" s="177" t="s">
        <v>167</v>
      </c>
      <c r="I22" s="178" t="s">
        <v>382</v>
      </c>
      <c r="J22" s="178" t="s">
        <v>383</v>
      </c>
      <c r="K22" s="178" t="s">
        <v>28</v>
      </c>
      <c r="L22" s="183">
        <v>45580</v>
      </c>
      <c r="M22" s="178" t="s">
        <v>274</v>
      </c>
      <c r="N22" s="185">
        <v>0</v>
      </c>
      <c r="O22" s="185">
        <v>1</v>
      </c>
      <c r="P22" s="240">
        <v>45595</v>
      </c>
      <c r="Q22" s="236">
        <v>0.3</v>
      </c>
      <c r="R22" s="243"/>
      <c r="S22" s="178" t="s">
        <v>374</v>
      </c>
      <c r="T22" s="183">
        <v>45726</v>
      </c>
      <c r="U22" s="240">
        <v>45728</v>
      </c>
      <c r="V22" s="236">
        <v>1</v>
      </c>
      <c r="W22" s="243">
        <v>1</v>
      </c>
      <c r="X22" s="238"/>
      <c r="Y22" s="239"/>
      <c r="Z22" s="239"/>
      <c r="AA22" s="236"/>
      <c r="AB22" s="237"/>
      <c r="AC22" s="238"/>
      <c r="AD22" s="239"/>
      <c r="AE22" s="239"/>
      <c r="AF22" s="236"/>
      <c r="AG22" s="237"/>
      <c r="AH22" s="238"/>
      <c r="AI22" s="239"/>
      <c r="AJ22" s="239"/>
      <c r="AK22" s="236"/>
      <c r="AL22" s="237"/>
      <c r="AM22" s="238"/>
      <c r="AN22" s="239"/>
      <c r="AO22" s="239"/>
      <c r="AP22" s="236"/>
      <c r="AQ22" s="237"/>
      <c r="AR22" s="238"/>
      <c r="AS22" s="239"/>
      <c r="AT22" s="239"/>
      <c r="AU22" s="236"/>
      <c r="AV22" s="237"/>
      <c r="AW22" s="238"/>
      <c r="AX22" s="239"/>
      <c r="AY22" s="239"/>
      <c r="AZ22" s="236"/>
      <c r="BA22" s="237"/>
      <c r="BB22" s="238"/>
      <c r="BC22" s="239"/>
      <c r="BD22" s="239"/>
      <c r="BE22" s="236"/>
      <c r="BF22" s="237"/>
      <c r="BG22" s="238"/>
      <c r="BH22" s="239"/>
      <c r="BI22" s="239"/>
      <c r="BJ22" s="236"/>
      <c r="BK22" s="237"/>
      <c r="BL22" s="238"/>
      <c r="BM22" s="239"/>
      <c r="BN22" s="239"/>
      <c r="BO22" s="236"/>
      <c r="BP22" s="237"/>
      <c r="BQ22" s="238"/>
      <c r="BR22" s="239"/>
      <c r="BS22" s="239"/>
      <c r="BT22" s="236"/>
      <c r="BU22" s="237"/>
      <c r="BV22" s="238"/>
      <c r="BW22" s="239"/>
      <c r="BX22" s="450"/>
      <c r="BY22" s="450"/>
      <c r="BZ22" s="55">
        <f t="shared" si="0"/>
        <v>0.3</v>
      </c>
      <c r="CA22" s="55">
        <f t="shared" si="1"/>
        <v>1</v>
      </c>
      <c r="CB22" s="55">
        <f t="shared" si="2"/>
        <v>0.3</v>
      </c>
      <c r="CC22" s="10"/>
    </row>
    <row r="23" spans="1:81" ht="91.5" customHeight="1" x14ac:dyDescent="0.2">
      <c r="A23" s="65"/>
      <c r="B23" s="175" t="s">
        <v>182</v>
      </c>
      <c r="C23" s="234">
        <v>45492</v>
      </c>
      <c r="D23" s="234">
        <v>45513</v>
      </c>
      <c r="E23" s="178" t="s">
        <v>395</v>
      </c>
      <c r="F23" s="178" t="s">
        <v>321</v>
      </c>
      <c r="G23" s="178">
        <v>16</v>
      </c>
      <c r="H23" s="178" t="s">
        <v>167</v>
      </c>
      <c r="I23" s="178" t="s">
        <v>396</v>
      </c>
      <c r="J23" s="178" t="s">
        <v>397</v>
      </c>
      <c r="K23" s="177" t="s">
        <v>19</v>
      </c>
      <c r="L23" s="183">
        <v>45626</v>
      </c>
      <c r="M23" s="178" t="s">
        <v>274</v>
      </c>
      <c r="N23" s="185">
        <v>0</v>
      </c>
      <c r="O23" s="185">
        <v>1</v>
      </c>
      <c r="P23" s="240">
        <v>45630</v>
      </c>
      <c r="Q23" s="211">
        <v>0.2</v>
      </c>
      <c r="R23" s="243">
        <v>0.2</v>
      </c>
      <c r="S23" s="178" t="s">
        <v>398</v>
      </c>
      <c r="T23" s="183">
        <v>45726</v>
      </c>
      <c r="U23" s="240">
        <v>45728</v>
      </c>
      <c r="V23" s="211">
        <v>1</v>
      </c>
      <c r="W23" s="243">
        <v>1</v>
      </c>
      <c r="X23" s="237"/>
      <c r="Y23" s="237"/>
      <c r="Z23" s="237"/>
      <c r="AA23" s="211"/>
      <c r="AB23" s="212"/>
      <c r="AC23" s="203"/>
      <c r="AD23" s="210"/>
      <c r="AE23" s="210"/>
      <c r="AF23" s="211"/>
      <c r="AG23" s="212"/>
      <c r="AH23" s="203"/>
      <c r="AI23" s="210"/>
      <c r="AJ23" s="210"/>
      <c r="AK23" s="211"/>
      <c r="AL23" s="212"/>
      <c r="AM23" s="203"/>
      <c r="AN23" s="210"/>
      <c r="AO23" s="210"/>
      <c r="AP23" s="211"/>
      <c r="AQ23" s="212"/>
      <c r="AR23" s="203"/>
      <c r="AS23" s="210"/>
      <c r="AT23" s="210"/>
      <c r="AU23" s="211"/>
      <c r="AV23" s="212"/>
      <c r="AW23" s="203"/>
      <c r="AX23" s="210"/>
      <c r="AY23" s="210"/>
      <c r="AZ23" s="211"/>
      <c r="BA23" s="212"/>
      <c r="BB23" s="203"/>
      <c r="BC23" s="210"/>
      <c r="BD23" s="210"/>
      <c r="BE23" s="211"/>
      <c r="BF23" s="212"/>
      <c r="BG23" s="203"/>
      <c r="BH23" s="210"/>
      <c r="BI23" s="210"/>
      <c r="BJ23" s="211"/>
      <c r="BK23" s="212"/>
      <c r="BL23" s="203"/>
      <c r="BM23" s="210"/>
      <c r="BN23" s="210"/>
      <c r="BO23" s="211"/>
      <c r="BP23" s="212"/>
      <c r="BQ23" s="203"/>
      <c r="BR23" s="210"/>
      <c r="BS23" s="210"/>
      <c r="BT23" s="211"/>
      <c r="BU23" s="212"/>
      <c r="BV23" s="203"/>
      <c r="BW23" s="210"/>
      <c r="BX23" s="450"/>
      <c r="BY23" s="450"/>
      <c r="BZ23" s="55">
        <f t="shared" si="0"/>
        <v>0.2</v>
      </c>
      <c r="CA23" s="55">
        <f t="shared" si="1"/>
        <v>1</v>
      </c>
      <c r="CB23" s="55">
        <f t="shared" si="2"/>
        <v>0.2</v>
      </c>
      <c r="CC23" s="10"/>
    </row>
    <row r="24" spans="1:81" ht="141.75" customHeight="1" x14ac:dyDescent="0.2">
      <c r="A24" s="65"/>
      <c r="B24" s="175" t="s">
        <v>182</v>
      </c>
      <c r="C24" s="234">
        <v>45492</v>
      </c>
      <c r="D24" s="234">
        <v>45513</v>
      </c>
      <c r="E24" s="238" t="s">
        <v>402</v>
      </c>
      <c r="F24" s="238" t="s">
        <v>403</v>
      </c>
      <c r="G24" s="238">
        <v>17</v>
      </c>
      <c r="H24" s="238" t="s">
        <v>167</v>
      </c>
      <c r="I24" s="238" t="s">
        <v>404</v>
      </c>
      <c r="J24" s="238" t="s">
        <v>405</v>
      </c>
      <c r="K24" s="238" t="s">
        <v>28</v>
      </c>
      <c r="L24" s="241">
        <v>45595</v>
      </c>
      <c r="M24" s="238" t="s">
        <v>407</v>
      </c>
      <c r="N24" s="246">
        <v>0</v>
      </c>
      <c r="O24" s="246">
        <v>1</v>
      </c>
      <c r="P24" s="239">
        <v>45630</v>
      </c>
      <c r="Q24" s="211">
        <v>0</v>
      </c>
      <c r="R24" s="237">
        <v>0</v>
      </c>
      <c r="S24" s="238" t="s">
        <v>410</v>
      </c>
      <c r="T24" s="241" t="s">
        <v>411</v>
      </c>
      <c r="U24" s="247"/>
      <c r="V24" s="211"/>
      <c r="W24" s="212"/>
      <c r="X24" s="203"/>
      <c r="Y24" s="210"/>
      <c r="Z24" s="210"/>
      <c r="AA24" s="211"/>
      <c r="AB24" s="212"/>
      <c r="AC24" s="203"/>
      <c r="AD24" s="210"/>
      <c r="AE24" s="210"/>
      <c r="AF24" s="211"/>
      <c r="AG24" s="212"/>
      <c r="AH24" s="203"/>
      <c r="AI24" s="210"/>
      <c r="AJ24" s="210"/>
      <c r="AK24" s="211"/>
      <c r="AL24" s="212"/>
      <c r="AM24" s="203"/>
      <c r="AN24" s="210"/>
      <c r="AO24" s="210"/>
      <c r="AP24" s="211"/>
      <c r="AQ24" s="212"/>
      <c r="AR24" s="203"/>
      <c r="AS24" s="210"/>
      <c r="AT24" s="210"/>
      <c r="AU24" s="211"/>
      <c r="AV24" s="212"/>
      <c r="AW24" s="203"/>
      <c r="AX24" s="210"/>
      <c r="AY24" s="210"/>
      <c r="AZ24" s="211"/>
      <c r="BA24" s="212"/>
      <c r="BB24" s="203"/>
      <c r="BC24" s="210"/>
      <c r="BD24" s="210"/>
      <c r="BE24" s="211"/>
      <c r="BF24" s="212"/>
      <c r="BG24" s="203"/>
      <c r="BH24" s="210"/>
      <c r="BI24" s="210"/>
      <c r="BJ24" s="211"/>
      <c r="BK24" s="212"/>
      <c r="BL24" s="203"/>
      <c r="BM24" s="210"/>
      <c r="BN24" s="210"/>
      <c r="BO24" s="211"/>
      <c r="BP24" s="212"/>
      <c r="BQ24" s="203"/>
      <c r="BR24" s="210"/>
      <c r="BS24" s="210"/>
      <c r="BT24" s="211"/>
      <c r="BU24" s="212"/>
      <c r="BV24" s="203"/>
      <c r="BW24" s="210"/>
      <c r="BX24" s="450"/>
      <c r="BY24" s="450"/>
      <c r="BZ24" s="55">
        <f t="shared" si="0"/>
        <v>0</v>
      </c>
      <c r="CA24" s="55">
        <f t="shared" si="1"/>
        <v>0</v>
      </c>
      <c r="CB24" s="55">
        <f t="shared" si="2"/>
        <v>0</v>
      </c>
      <c r="CC24" s="10"/>
    </row>
    <row r="25" spans="1:81" ht="85.5" customHeight="1" x14ac:dyDescent="0.2">
      <c r="A25" s="4"/>
      <c r="B25" s="175" t="s">
        <v>182</v>
      </c>
      <c r="C25" s="234">
        <v>45492</v>
      </c>
      <c r="D25" s="234">
        <v>45513</v>
      </c>
      <c r="E25" s="248" t="s">
        <v>257</v>
      </c>
      <c r="F25" s="248" t="s">
        <v>258</v>
      </c>
      <c r="G25" s="249">
        <v>18</v>
      </c>
      <c r="H25" s="249" t="s">
        <v>167</v>
      </c>
      <c r="I25" s="248" t="s">
        <v>415</v>
      </c>
      <c r="J25" s="248" t="s">
        <v>416</v>
      </c>
      <c r="K25" s="248" t="s">
        <v>67</v>
      </c>
      <c r="L25" s="250">
        <v>45595</v>
      </c>
      <c r="M25" s="248" t="s">
        <v>274</v>
      </c>
      <c r="N25" s="251">
        <v>0</v>
      </c>
      <c r="O25" s="251">
        <v>1</v>
      </c>
      <c r="P25" s="252"/>
      <c r="Q25" s="236">
        <v>0</v>
      </c>
      <c r="R25" s="253"/>
      <c r="S25" s="248"/>
      <c r="T25" s="241">
        <v>45726</v>
      </c>
      <c r="U25" s="239">
        <v>45728</v>
      </c>
      <c r="V25" s="236">
        <v>1</v>
      </c>
      <c r="W25" s="237">
        <v>1</v>
      </c>
      <c r="X25" s="238" t="s">
        <v>417</v>
      </c>
      <c r="Y25" s="239"/>
      <c r="Z25" s="239"/>
      <c r="AA25" s="236"/>
      <c r="AB25" s="237"/>
      <c r="AC25" s="238"/>
      <c r="AD25" s="239"/>
      <c r="AE25" s="239"/>
      <c r="AF25" s="236"/>
      <c r="AG25" s="237"/>
      <c r="AH25" s="238"/>
      <c r="AI25" s="239"/>
      <c r="AJ25" s="239"/>
      <c r="AK25" s="236"/>
      <c r="AL25" s="237"/>
      <c r="AM25" s="238"/>
      <c r="AN25" s="239"/>
      <c r="AO25" s="239"/>
      <c r="AP25" s="236"/>
      <c r="AQ25" s="237"/>
      <c r="AR25" s="238"/>
      <c r="AS25" s="239"/>
      <c r="AT25" s="239"/>
      <c r="AU25" s="236"/>
      <c r="AV25" s="237"/>
      <c r="AW25" s="238"/>
      <c r="AX25" s="239"/>
      <c r="AY25" s="239"/>
      <c r="AZ25" s="236"/>
      <c r="BA25" s="237"/>
      <c r="BB25" s="238"/>
      <c r="BC25" s="239"/>
      <c r="BD25" s="239"/>
      <c r="BE25" s="236"/>
      <c r="BF25" s="237"/>
      <c r="BG25" s="238"/>
      <c r="BH25" s="239"/>
      <c r="BI25" s="239"/>
      <c r="BJ25" s="236"/>
      <c r="BK25" s="237"/>
      <c r="BL25" s="238"/>
      <c r="BM25" s="239"/>
      <c r="BN25" s="239"/>
      <c r="BO25" s="236"/>
      <c r="BP25" s="237"/>
      <c r="BQ25" s="238"/>
      <c r="BR25" s="239"/>
      <c r="BS25" s="239"/>
      <c r="BT25" s="236"/>
      <c r="BU25" s="237"/>
      <c r="BV25" s="238"/>
      <c r="BW25" s="239"/>
      <c r="BX25" s="450"/>
      <c r="BY25" s="450"/>
      <c r="BZ25" s="55">
        <f t="shared" si="0"/>
        <v>0</v>
      </c>
      <c r="CA25" s="55">
        <f t="shared" si="1"/>
        <v>1</v>
      </c>
      <c r="CB25" s="55">
        <f t="shared" si="2"/>
        <v>0</v>
      </c>
      <c r="CC25" s="10"/>
    </row>
    <row r="26" spans="1:81" ht="85.5" customHeight="1" x14ac:dyDescent="0.2">
      <c r="A26" s="4"/>
      <c r="B26" s="175" t="s">
        <v>182</v>
      </c>
      <c r="C26" s="234">
        <v>45492</v>
      </c>
      <c r="D26" s="234">
        <v>45513</v>
      </c>
      <c r="E26" s="248" t="s">
        <v>257</v>
      </c>
      <c r="F26" s="248" t="s">
        <v>258</v>
      </c>
      <c r="G26" s="249">
        <v>19</v>
      </c>
      <c r="H26" s="249" t="s">
        <v>167</v>
      </c>
      <c r="I26" s="248" t="s">
        <v>422</v>
      </c>
      <c r="J26" s="248" t="s">
        <v>423</v>
      </c>
      <c r="K26" s="248" t="s">
        <v>67</v>
      </c>
      <c r="L26" s="250">
        <v>45595</v>
      </c>
      <c r="M26" s="248" t="s">
        <v>274</v>
      </c>
      <c r="N26" s="251">
        <v>0</v>
      </c>
      <c r="O26" s="251">
        <v>1</v>
      </c>
      <c r="P26" s="252"/>
      <c r="Q26" s="236">
        <v>0</v>
      </c>
      <c r="R26" s="253"/>
      <c r="S26" s="248"/>
      <c r="T26" s="241">
        <v>45726</v>
      </c>
      <c r="U26" s="239">
        <v>45728</v>
      </c>
      <c r="V26" s="236">
        <v>1</v>
      </c>
      <c r="W26" s="237">
        <v>1</v>
      </c>
      <c r="X26" s="238" t="s">
        <v>417</v>
      </c>
      <c r="Y26" s="239"/>
      <c r="Z26" s="239"/>
      <c r="AA26" s="236"/>
      <c r="AB26" s="237"/>
      <c r="AC26" s="238"/>
      <c r="AD26" s="239"/>
      <c r="AE26" s="239"/>
      <c r="AF26" s="236"/>
      <c r="AG26" s="237"/>
      <c r="AH26" s="238"/>
      <c r="AI26" s="239"/>
      <c r="AJ26" s="239"/>
      <c r="AK26" s="236"/>
      <c r="AL26" s="237"/>
      <c r="AM26" s="238"/>
      <c r="AN26" s="239"/>
      <c r="AO26" s="239"/>
      <c r="AP26" s="236"/>
      <c r="AQ26" s="237"/>
      <c r="AR26" s="238"/>
      <c r="AS26" s="239"/>
      <c r="AT26" s="239"/>
      <c r="AU26" s="236"/>
      <c r="AV26" s="237"/>
      <c r="AW26" s="238"/>
      <c r="AX26" s="239"/>
      <c r="AY26" s="239"/>
      <c r="AZ26" s="236"/>
      <c r="BA26" s="237"/>
      <c r="BB26" s="238"/>
      <c r="BC26" s="239"/>
      <c r="BD26" s="239"/>
      <c r="BE26" s="236"/>
      <c r="BF26" s="237"/>
      <c r="BG26" s="238"/>
      <c r="BH26" s="239"/>
      <c r="BI26" s="239"/>
      <c r="BJ26" s="236"/>
      <c r="BK26" s="237"/>
      <c r="BL26" s="238"/>
      <c r="BM26" s="239"/>
      <c r="BN26" s="239"/>
      <c r="BO26" s="236"/>
      <c r="BP26" s="237"/>
      <c r="BQ26" s="238"/>
      <c r="BR26" s="239"/>
      <c r="BS26" s="239"/>
      <c r="BT26" s="236"/>
      <c r="BU26" s="237"/>
      <c r="BV26" s="238"/>
      <c r="BW26" s="239"/>
      <c r="BX26" s="450"/>
      <c r="BY26" s="450"/>
      <c r="BZ26" s="55">
        <f t="shared" si="0"/>
        <v>0</v>
      </c>
      <c r="CA26" s="55">
        <f t="shared" si="1"/>
        <v>1</v>
      </c>
      <c r="CB26" s="55">
        <f t="shared" si="2"/>
        <v>0</v>
      </c>
      <c r="CC26" s="10"/>
    </row>
    <row r="27" spans="1:81" ht="85.5" customHeight="1" x14ac:dyDescent="0.2">
      <c r="A27" s="4"/>
      <c r="B27" s="175" t="s">
        <v>182</v>
      </c>
      <c r="C27" s="234">
        <v>45492</v>
      </c>
      <c r="D27" s="234">
        <v>45513</v>
      </c>
      <c r="E27" s="248" t="s">
        <v>257</v>
      </c>
      <c r="F27" s="248" t="s">
        <v>258</v>
      </c>
      <c r="G27" s="249">
        <v>20</v>
      </c>
      <c r="H27" s="249" t="s">
        <v>167</v>
      </c>
      <c r="I27" s="248" t="s">
        <v>429</v>
      </c>
      <c r="J27" s="248" t="s">
        <v>430</v>
      </c>
      <c r="K27" s="248" t="s">
        <v>67</v>
      </c>
      <c r="L27" s="250">
        <v>45595</v>
      </c>
      <c r="M27" s="248" t="s">
        <v>274</v>
      </c>
      <c r="N27" s="251">
        <v>0</v>
      </c>
      <c r="O27" s="251">
        <v>1</v>
      </c>
      <c r="P27" s="252"/>
      <c r="Q27" s="236">
        <v>0</v>
      </c>
      <c r="R27" s="253"/>
      <c r="S27" s="248"/>
      <c r="T27" s="241">
        <v>45726</v>
      </c>
      <c r="U27" s="239">
        <v>45728</v>
      </c>
      <c r="V27" s="236">
        <v>1</v>
      </c>
      <c r="W27" s="237">
        <v>1</v>
      </c>
      <c r="X27" s="238" t="s">
        <v>417</v>
      </c>
      <c r="Y27" s="239"/>
      <c r="Z27" s="239"/>
      <c r="AA27" s="236"/>
      <c r="AB27" s="237"/>
      <c r="AC27" s="238"/>
      <c r="AD27" s="239"/>
      <c r="AE27" s="239"/>
      <c r="AF27" s="236"/>
      <c r="AG27" s="237"/>
      <c r="AH27" s="238"/>
      <c r="AI27" s="239"/>
      <c r="AJ27" s="239"/>
      <c r="AK27" s="236"/>
      <c r="AL27" s="237"/>
      <c r="AM27" s="238"/>
      <c r="AN27" s="239"/>
      <c r="AO27" s="239"/>
      <c r="AP27" s="236"/>
      <c r="AQ27" s="237"/>
      <c r="AR27" s="238"/>
      <c r="AS27" s="239"/>
      <c r="AT27" s="239"/>
      <c r="AU27" s="236"/>
      <c r="AV27" s="237"/>
      <c r="AW27" s="238"/>
      <c r="AX27" s="239"/>
      <c r="AY27" s="239"/>
      <c r="AZ27" s="236"/>
      <c r="BA27" s="237"/>
      <c r="BB27" s="238"/>
      <c r="BC27" s="239"/>
      <c r="BD27" s="239"/>
      <c r="BE27" s="236"/>
      <c r="BF27" s="237"/>
      <c r="BG27" s="238"/>
      <c r="BH27" s="239"/>
      <c r="BI27" s="239"/>
      <c r="BJ27" s="236"/>
      <c r="BK27" s="237"/>
      <c r="BL27" s="238"/>
      <c r="BM27" s="239"/>
      <c r="BN27" s="239"/>
      <c r="BO27" s="236"/>
      <c r="BP27" s="237"/>
      <c r="BQ27" s="238"/>
      <c r="BR27" s="239"/>
      <c r="BS27" s="239"/>
      <c r="BT27" s="236"/>
      <c r="BU27" s="237"/>
      <c r="BV27" s="238"/>
      <c r="BW27" s="239"/>
      <c r="BX27" s="450"/>
      <c r="BY27" s="450"/>
      <c r="BZ27" s="55">
        <f t="shared" si="0"/>
        <v>0</v>
      </c>
      <c r="CA27" s="55">
        <f t="shared" si="1"/>
        <v>1</v>
      </c>
      <c r="CB27" s="55">
        <f t="shared" si="2"/>
        <v>0</v>
      </c>
      <c r="CC27" s="10"/>
    </row>
    <row r="28" spans="1:81" ht="85.5" customHeight="1" x14ac:dyDescent="0.2">
      <c r="A28" s="4"/>
      <c r="B28" s="175" t="s">
        <v>182</v>
      </c>
      <c r="C28" s="234">
        <v>45492</v>
      </c>
      <c r="D28" s="234">
        <v>45513</v>
      </c>
      <c r="E28" s="248" t="s">
        <v>257</v>
      </c>
      <c r="F28" s="248" t="s">
        <v>258</v>
      </c>
      <c r="G28" s="249">
        <v>21</v>
      </c>
      <c r="H28" s="249" t="s">
        <v>167</v>
      </c>
      <c r="I28" s="248" t="s">
        <v>429</v>
      </c>
      <c r="J28" s="248" t="s">
        <v>430</v>
      </c>
      <c r="K28" s="248" t="s">
        <v>67</v>
      </c>
      <c r="L28" s="250">
        <v>45595</v>
      </c>
      <c r="M28" s="248" t="s">
        <v>274</v>
      </c>
      <c r="N28" s="251">
        <v>0</v>
      </c>
      <c r="O28" s="251">
        <v>1</v>
      </c>
      <c r="P28" s="252"/>
      <c r="Q28" s="236">
        <v>0</v>
      </c>
      <c r="R28" s="253"/>
      <c r="S28" s="248"/>
      <c r="T28" s="241">
        <v>45726</v>
      </c>
      <c r="U28" s="239">
        <v>45728</v>
      </c>
      <c r="V28" s="236">
        <v>1</v>
      </c>
      <c r="W28" s="237">
        <v>1</v>
      </c>
      <c r="X28" s="238" t="s">
        <v>417</v>
      </c>
      <c r="Y28" s="239"/>
      <c r="Z28" s="239"/>
      <c r="AA28" s="236"/>
      <c r="AB28" s="237"/>
      <c r="AC28" s="238"/>
      <c r="AD28" s="239"/>
      <c r="AE28" s="239"/>
      <c r="AF28" s="236"/>
      <c r="AG28" s="237"/>
      <c r="AH28" s="238"/>
      <c r="AI28" s="239"/>
      <c r="AJ28" s="239"/>
      <c r="AK28" s="236"/>
      <c r="AL28" s="237"/>
      <c r="AM28" s="238"/>
      <c r="AN28" s="239"/>
      <c r="AO28" s="239"/>
      <c r="AP28" s="236"/>
      <c r="AQ28" s="237"/>
      <c r="AR28" s="238"/>
      <c r="AS28" s="239"/>
      <c r="AT28" s="239"/>
      <c r="AU28" s="236"/>
      <c r="AV28" s="237"/>
      <c r="AW28" s="238"/>
      <c r="AX28" s="239"/>
      <c r="AY28" s="239"/>
      <c r="AZ28" s="236"/>
      <c r="BA28" s="237"/>
      <c r="BB28" s="238"/>
      <c r="BC28" s="239"/>
      <c r="BD28" s="239"/>
      <c r="BE28" s="236"/>
      <c r="BF28" s="237"/>
      <c r="BG28" s="238"/>
      <c r="BH28" s="239"/>
      <c r="BI28" s="239"/>
      <c r="BJ28" s="236"/>
      <c r="BK28" s="237"/>
      <c r="BL28" s="238"/>
      <c r="BM28" s="239"/>
      <c r="BN28" s="239"/>
      <c r="BO28" s="236"/>
      <c r="BP28" s="237"/>
      <c r="BQ28" s="238"/>
      <c r="BR28" s="239"/>
      <c r="BS28" s="239"/>
      <c r="BT28" s="236"/>
      <c r="BU28" s="237"/>
      <c r="BV28" s="238"/>
      <c r="BW28" s="239"/>
      <c r="BX28" s="450"/>
      <c r="BY28" s="450"/>
      <c r="BZ28" s="55">
        <f t="shared" si="0"/>
        <v>0</v>
      </c>
      <c r="CA28" s="55">
        <f t="shared" si="1"/>
        <v>1</v>
      </c>
      <c r="CB28" s="55">
        <f t="shared" si="2"/>
        <v>0</v>
      </c>
      <c r="CC28" s="10"/>
    </row>
    <row r="29" spans="1:81" ht="85.5" customHeight="1" x14ac:dyDescent="0.2">
      <c r="A29" s="4"/>
      <c r="B29" s="175" t="s">
        <v>182</v>
      </c>
      <c r="C29" s="234">
        <v>45492</v>
      </c>
      <c r="D29" s="234">
        <v>45513</v>
      </c>
      <c r="E29" s="248" t="s">
        <v>257</v>
      </c>
      <c r="F29" s="248" t="s">
        <v>258</v>
      </c>
      <c r="G29" s="249">
        <v>22</v>
      </c>
      <c r="H29" s="249" t="s">
        <v>167</v>
      </c>
      <c r="I29" s="248" t="s">
        <v>437</v>
      </c>
      <c r="J29" s="248" t="s">
        <v>438</v>
      </c>
      <c r="K29" s="248" t="s">
        <v>67</v>
      </c>
      <c r="L29" s="250">
        <v>45595</v>
      </c>
      <c r="M29" s="248" t="s">
        <v>274</v>
      </c>
      <c r="N29" s="251">
        <v>0</v>
      </c>
      <c r="O29" s="251">
        <v>1</v>
      </c>
      <c r="P29" s="252"/>
      <c r="Q29" s="236">
        <v>0</v>
      </c>
      <c r="R29" s="253"/>
      <c r="S29" s="248"/>
      <c r="T29" s="241">
        <v>45726</v>
      </c>
      <c r="U29" s="239">
        <v>45728</v>
      </c>
      <c r="V29" s="236">
        <v>1</v>
      </c>
      <c r="W29" s="237">
        <v>1</v>
      </c>
      <c r="X29" s="238" t="s">
        <v>417</v>
      </c>
      <c r="Y29" s="239"/>
      <c r="Z29" s="239"/>
      <c r="AA29" s="236"/>
      <c r="AB29" s="237"/>
      <c r="AC29" s="238"/>
      <c r="AD29" s="239"/>
      <c r="AE29" s="239"/>
      <c r="AF29" s="236"/>
      <c r="AG29" s="237"/>
      <c r="AH29" s="238"/>
      <c r="AI29" s="239"/>
      <c r="AJ29" s="239"/>
      <c r="AK29" s="236"/>
      <c r="AL29" s="237"/>
      <c r="AM29" s="238"/>
      <c r="AN29" s="239"/>
      <c r="AO29" s="239"/>
      <c r="AP29" s="236"/>
      <c r="AQ29" s="237"/>
      <c r="AR29" s="238"/>
      <c r="AS29" s="239"/>
      <c r="AT29" s="239"/>
      <c r="AU29" s="236"/>
      <c r="AV29" s="237"/>
      <c r="AW29" s="238"/>
      <c r="AX29" s="239"/>
      <c r="AY29" s="239"/>
      <c r="AZ29" s="236"/>
      <c r="BA29" s="237"/>
      <c r="BB29" s="238"/>
      <c r="BC29" s="239"/>
      <c r="BD29" s="239"/>
      <c r="BE29" s="236"/>
      <c r="BF29" s="237"/>
      <c r="BG29" s="238"/>
      <c r="BH29" s="239"/>
      <c r="BI29" s="239"/>
      <c r="BJ29" s="236"/>
      <c r="BK29" s="237"/>
      <c r="BL29" s="238"/>
      <c r="BM29" s="239"/>
      <c r="BN29" s="239"/>
      <c r="BO29" s="236"/>
      <c r="BP29" s="237"/>
      <c r="BQ29" s="238"/>
      <c r="BR29" s="239"/>
      <c r="BS29" s="239"/>
      <c r="BT29" s="236"/>
      <c r="BU29" s="237"/>
      <c r="BV29" s="238"/>
      <c r="BW29" s="239"/>
      <c r="BX29" s="450"/>
      <c r="BY29" s="450"/>
      <c r="BZ29" s="55">
        <f t="shared" si="0"/>
        <v>0</v>
      </c>
      <c r="CA29" s="55">
        <f t="shared" si="1"/>
        <v>1</v>
      </c>
      <c r="CB29" s="55">
        <f t="shared" si="2"/>
        <v>0</v>
      </c>
      <c r="CC29" s="10"/>
    </row>
    <row r="30" spans="1:81" ht="85.5" customHeight="1" x14ac:dyDescent="0.2">
      <c r="A30" s="4"/>
      <c r="B30" s="175" t="s">
        <v>182</v>
      </c>
      <c r="C30" s="234">
        <v>45492</v>
      </c>
      <c r="D30" s="234">
        <v>45513</v>
      </c>
      <c r="E30" s="248" t="s">
        <v>257</v>
      </c>
      <c r="F30" s="248" t="s">
        <v>258</v>
      </c>
      <c r="G30" s="249">
        <v>23</v>
      </c>
      <c r="H30" s="249" t="s">
        <v>167</v>
      </c>
      <c r="I30" s="248" t="s">
        <v>443</v>
      </c>
      <c r="J30" s="248" t="s">
        <v>444</v>
      </c>
      <c r="K30" s="248" t="s">
        <v>67</v>
      </c>
      <c r="L30" s="250">
        <v>45595</v>
      </c>
      <c r="M30" s="248" t="s">
        <v>274</v>
      </c>
      <c r="N30" s="251">
        <v>0</v>
      </c>
      <c r="O30" s="251">
        <v>1</v>
      </c>
      <c r="P30" s="252"/>
      <c r="Q30" s="236">
        <v>0</v>
      </c>
      <c r="R30" s="253"/>
      <c r="S30" s="248"/>
      <c r="T30" s="241">
        <v>45726</v>
      </c>
      <c r="U30" s="239">
        <v>45728</v>
      </c>
      <c r="V30" s="236">
        <v>1</v>
      </c>
      <c r="W30" s="237">
        <v>1</v>
      </c>
      <c r="X30" s="238" t="s">
        <v>417</v>
      </c>
      <c r="Y30" s="239"/>
      <c r="Z30" s="239"/>
      <c r="AA30" s="236"/>
      <c r="AB30" s="237"/>
      <c r="AC30" s="238"/>
      <c r="AD30" s="239"/>
      <c r="AE30" s="239"/>
      <c r="AF30" s="236"/>
      <c r="AG30" s="237"/>
      <c r="AH30" s="238"/>
      <c r="AI30" s="239"/>
      <c r="AJ30" s="239"/>
      <c r="AK30" s="236"/>
      <c r="AL30" s="237"/>
      <c r="AM30" s="238"/>
      <c r="AN30" s="239"/>
      <c r="AO30" s="239"/>
      <c r="AP30" s="236"/>
      <c r="AQ30" s="237"/>
      <c r="AR30" s="238"/>
      <c r="AS30" s="239"/>
      <c r="AT30" s="239"/>
      <c r="AU30" s="236"/>
      <c r="AV30" s="237"/>
      <c r="AW30" s="238"/>
      <c r="AX30" s="239"/>
      <c r="AY30" s="239"/>
      <c r="AZ30" s="236"/>
      <c r="BA30" s="237"/>
      <c r="BB30" s="238"/>
      <c r="BC30" s="239"/>
      <c r="BD30" s="239"/>
      <c r="BE30" s="236"/>
      <c r="BF30" s="237"/>
      <c r="BG30" s="238"/>
      <c r="BH30" s="239"/>
      <c r="BI30" s="239"/>
      <c r="BJ30" s="236"/>
      <c r="BK30" s="237"/>
      <c r="BL30" s="238"/>
      <c r="BM30" s="239"/>
      <c r="BN30" s="239"/>
      <c r="BO30" s="236"/>
      <c r="BP30" s="237"/>
      <c r="BQ30" s="238"/>
      <c r="BR30" s="239"/>
      <c r="BS30" s="239"/>
      <c r="BT30" s="236"/>
      <c r="BU30" s="237"/>
      <c r="BV30" s="238"/>
      <c r="BW30" s="239"/>
      <c r="BX30" s="450"/>
      <c r="BY30" s="450"/>
      <c r="BZ30" s="55">
        <f t="shared" si="0"/>
        <v>0</v>
      </c>
      <c r="CA30" s="55">
        <f t="shared" si="1"/>
        <v>1</v>
      </c>
      <c r="CB30" s="55">
        <f t="shared" si="2"/>
        <v>0</v>
      </c>
      <c r="CC30" s="10"/>
    </row>
    <row r="31" spans="1:81" ht="85.5" customHeight="1" x14ac:dyDescent="0.2">
      <c r="A31" s="4"/>
      <c r="B31" s="175" t="s">
        <v>182</v>
      </c>
      <c r="C31" s="234">
        <v>45492</v>
      </c>
      <c r="D31" s="234">
        <v>45513</v>
      </c>
      <c r="E31" s="248" t="s">
        <v>257</v>
      </c>
      <c r="F31" s="248" t="s">
        <v>258</v>
      </c>
      <c r="G31" s="249">
        <v>24</v>
      </c>
      <c r="H31" s="249" t="s">
        <v>167</v>
      </c>
      <c r="I31" s="248" t="s">
        <v>449</v>
      </c>
      <c r="J31" s="248" t="s">
        <v>450</v>
      </c>
      <c r="K31" s="248" t="s">
        <v>67</v>
      </c>
      <c r="L31" s="250">
        <v>45595</v>
      </c>
      <c r="M31" s="248" t="s">
        <v>274</v>
      </c>
      <c r="N31" s="251">
        <v>0</v>
      </c>
      <c r="O31" s="251">
        <v>1</v>
      </c>
      <c r="P31" s="252"/>
      <c r="Q31" s="236">
        <v>0</v>
      </c>
      <c r="R31" s="253"/>
      <c r="S31" s="248"/>
      <c r="T31" s="241">
        <v>45726</v>
      </c>
      <c r="U31" s="239">
        <v>45728</v>
      </c>
      <c r="V31" s="236">
        <v>1</v>
      </c>
      <c r="W31" s="237">
        <v>1</v>
      </c>
      <c r="X31" s="238" t="s">
        <v>417</v>
      </c>
      <c r="Y31" s="239"/>
      <c r="Z31" s="239"/>
      <c r="AA31" s="236"/>
      <c r="AB31" s="237"/>
      <c r="AC31" s="238"/>
      <c r="AD31" s="239"/>
      <c r="AE31" s="239"/>
      <c r="AF31" s="236"/>
      <c r="AG31" s="237"/>
      <c r="AH31" s="238"/>
      <c r="AI31" s="239"/>
      <c r="AJ31" s="239"/>
      <c r="AK31" s="236"/>
      <c r="AL31" s="237"/>
      <c r="AM31" s="238"/>
      <c r="AN31" s="239"/>
      <c r="AO31" s="239"/>
      <c r="AP31" s="236"/>
      <c r="AQ31" s="237"/>
      <c r="AR31" s="238"/>
      <c r="AS31" s="239"/>
      <c r="AT31" s="239"/>
      <c r="AU31" s="236"/>
      <c r="AV31" s="237"/>
      <c r="AW31" s="238"/>
      <c r="AX31" s="239"/>
      <c r="AY31" s="239"/>
      <c r="AZ31" s="236"/>
      <c r="BA31" s="237"/>
      <c r="BB31" s="238"/>
      <c r="BC31" s="239"/>
      <c r="BD31" s="239"/>
      <c r="BE31" s="236"/>
      <c r="BF31" s="237"/>
      <c r="BG31" s="238"/>
      <c r="BH31" s="239"/>
      <c r="BI31" s="239"/>
      <c r="BJ31" s="236"/>
      <c r="BK31" s="237"/>
      <c r="BL31" s="238"/>
      <c r="BM31" s="239"/>
      <c r="BN31" s="239"/>
      <c r="BO31" s="236"/>
      <c r="BP31" s="237"/>
      <c r="BQ31" s="238"/>
      <c r="BR31" s="239"/>
      <c r="BS31" s="239"/>
      <c r="BT31" s="236"/>
      <c r="BU31" s="237"/>
      <c r="BV31" s="238"/>
      <c r="BW31" s="239"/>
      <c r="BX31" s="450"/>
      <c r="BY31" s="450"/>
      <c r="BZ31" s="55">
        <f t="shared" si="0"/>
        <v>0</v>
      </c>
      <c r="CA31" s="55">
        <f t="shared" si="1"/>
        <v>1</v>
      </c>
      <c r="CB31" s="55">
        <f t="shared" si="2"/>
        <v>0</v>
      </c>
      <c r="CC31" s="10"/>
    </row>
    <row r="32" spans="1:81" ht="85.5" customHeight="1" x14ac:dyDescent="0.2">
      <c r="A32" s="4"/>
      <c r="B32" s="175" t="s">
        <v>182</v>
      </c>
      <c r="C32" s="234">
        <v>45492</v>
      </c>
      <c r="D32" s="234">
        <v>45513</v>
      </c>
      <c r="E32" s="248" t="s">
        <v>257</v>
      </c>
      <c r="F32" s="248" t="s">
        <v>258</v>
      </c>
      <c r="G32" s="249">
        <v>25</v>
      </c>
      <c r="H32" s="249" t="s">
        <v>167</v>
      </c>
      <c r="I32" s="248" t="s">
        <v>454</v>
      </c>
      <c r="J32" s="248" t="s">
        <v>455</v>
      </c>
      <c r="K32" s="248" t="s">
        <v>67</v>
      </c>
      <c r="L32" s="250">
        <v>45595</v>
      </c>
      <c r="M32" s="248" t="s">
        <v>274</v>
      </c>
      <c r="N32" s="251">
        <v>0</v>
      </c>
      <c r="O32" s="251">
        <v>1</v>
      </c>
      <c r="P32" s="269">
        <v>45580</v>
      </c>
      <c r="Q32" s="270">
        <v>0.6</v>
      </c>
      <c r="R32" s="271"/>
      <c r="S32" s="249" t="s">
        <v>456</v>
      </c>
      <c r="T32" s="272">
        <v>45303</v>
      </c>
      <c r="U32" s="239">
        <v>45728</v>
      </c>
      <c r="V32" s="236">
        <v>1</v>
      </c>
      <c r="W32" s="237">
        <v>1</v>
      </c>
      <c r="X32" s="238" t="s">
        <v>457</v>
      </c>
      <c r="Y32" s="239"/>
      <c r="Z32" s="239"/>
      <c r="AA32" s="236"/>
      <c r="AB32" s="237"/>
      <c r="AC32" s="238"/>
      <c r="AD32" s="239"/>
      <c r="AE32" s="239"/>
      <c r="AF32" s="236"/>
      <c r="AG32" s="237"/>
      <c r="AH32" s="238"/>
      <c r="AI32" s="239"/>
      <c r="AJ32" s="239"/>
      <c r="AK32" s="236"/>
      <c r="AL32" s="237"/>
      <c r="AM32" s="238"/>
      <c r="AN32" s="239"/>
      <c r="AO32" s="239"/>
      <c r="AP32" s="236"/>
      <c r="AQ32" s="237"/>
      <c r="AR32" s="238"/>
      <c r="AS32" s="239"/>
      <c r="AT32" s="239"/>
      <c r="AU32" s="236"/>
      <c r="AV32" s="237"/>
      <c r="AW32" s="238"/>
      <c r="AX32" s="239"/>
      <c r="AY32" s="239"/>
      <c r="AZ32" s="236"/>
      <c r="BA32" s="237"/>
      <c r="BB32" s="238"/>
      <c r="BC32" s="239"/>
      <c r="BD32" s="239"/>
      <c r="BE32" s="236"/>
      <c r="BF32" s="237"/>
      <c r="BG32" s="238"/>
      <c r="BH32" s="239"/>
      <c r="BI32" s="239"/>
      <c r="BJ32" s="236"/>
      <c r="BK32" s="237"/>
      <c r="BL32" s="238"/>
      <c r="BM32" s="239"/>
      <c r="BN32" s="239"/>
      <c r="BO32" s="236"/>
      <c r="BP32" s="237"/>
      <c r="BQ32" s="238"/>
      <c r="BR32" s="239"/>
      <c r="BS32" s="239"/>
      <c r="BT32" s="236"/>
      <c r="BU32" s="237"/>
      <c r="BV32" s="238"/>
      <c r="BW32" s="239"/>
      <c r="BX32" s="451"/>
      <c r="BY32" s="451"/>
      <c r="BZ32" s="55">
        <f t="shared" si="0"/>
        <v>0.6</v>
      </c>
      <c r="CA32" s="55">
        <f t="shared" si="1"/>
        <v>1</v>
      </c>
      <c r="CB32" s="55">
        <f t="shared" si="2"/>
        <v>0.6</v>
      </c>
      <c r="CC32" s="10"/>
    </row>
    <row r="33" spans="1:81" ht="86.25" customHeight="1" x14ac:dyDescent="0.2">
      <c r="A33" s="4"/>
      <c r="B33" s="274" t="s">
        <v>233</v>
      </c>
      <c r="C33" s="275">
        <v>45503</v>
      </c>
      <c r="D33" s="276">
        <v>45513</v>
      </c>
      <c r="E33" s="277" t="s">
        <v>461</v>
      </c>
      <c r="F33" s="277" t="s">
        <v>462</v>
      </c>
      <c r="G33" s="278">
        <v>26</v>
      </c>
      <c r="H33" s="278" t="s">
        <v>167</v>
      </c>
      <c r="I33" s="277" t="s">
        <v>463</v>
      </c>
      <c r="J33" s="277" t="s">
        <v>465</v>
      </c>
      <c r="K33" s="277" t="s">
        <v>49</v>
      </c>
      <c r="L33" s="279">
        <v>45626</v>
      </c>
      <c r="M33" s="277" t="s">
        <v>274</v>
      </c>
      <c r="N33" s="280">
        <v>0</v>
      </c>
      <c r="O33" s="280">
        <v>1</v>
      </c>
      <c r="P33" s="281"/>
      <c r="Q33" s="282">
        <v>0</v>
      </c>
      <c r="R33" s="282"/>
      <c r="S33" s="278"/>
      <c r="T33" s="283"/>
      <c r="U33" s="284"/>
      <c r="V33" s="285"/>
      <c r="W33" s="286"/>
      <c r="X33" s="277"/>
      <c r="Y33" s="284"/>
      <c r="Z33" s="284"/>
      <c r="AA33" s="285"/>
      <c r="AB33" s="286"/>
      <c r="AC33" s="277"/>
      <c r="AD33" s="284"/>
      <c r="AE33" s="284"/>
      <c r="AF33" s="285"/>
      <c r="AG33" s="286"/>
      <c r="AH33" s="277"/>
      <c r="AI33" s="284"/>
      <c r="AJ33" s="284"/>
      <c r="AK33" s="285"/>
      <c r="AL33" s="286"/>
      <c r="AM33" s="277"/>
      <c r="AN33" s="284"/>
      <c r="AO33" s="284"/>
      <c r="AP33" s="285"/>
      <c r="AQ33" s="286"/>
      <c r="AR33" s="277"/>
      <c r="AS33" s="284"/>
      <c r="AT33" s="284"/>
      <c r="AU33" s="285"/>
      <c r="AV33" s="286"/>
      <c r="AW33" s="277"/>
      <c r="AX33" s="284"/>
      <c r="AY33" s="284"/>
      <c r="AZ33" s="285"/>
      <c r="BA33" s="286"/>
      <c r="BB33" s="277"/>
      <c r="BC33" s="284"/>
      <c r="BD33" s="284"/>
      <c r="BE33" s="285"/>
      <c r="BF33" s="286"/>
      <c r="BG33" s="277"/>
      <c r="BH33" s="284"/>
      <c r="BI33" s="284"/>
      <c r="BJ33" s="285"/>
      <c r="BK33" s="286"/>
      <c r="BL33" s="277"/>
      <c r="BM33" s="284"/>
      <c r="BN33" s="284"/>
      <c r="BO33" s="285"/>
      <c r="BP33" s="286"/>
      <c r="BQ33" s="277"/>
      <c r="BR33" s="284"/>
      <c r="BS33" s="284"/>
      <c r="BT33" s="285"/>
      <c r="BU33" s="286"/>
      <c r="BV33" s="277"/>
      <c r="BW33" s="284"/>
      <c r="BX33" s="524" t="s">
        <v>469</v>
      </c>
      <c r="BY33" s="522" t="s">
        <v>470</v>
      </c>
      <c r="BZ33" s="55">
        <f t="shared" si="0"/>
        <v>0</v>
      </c>
      <c r="CA33" s="55">
        <f t="shared" si="1"/>
        <v>0</v>
      </c>
      <c r="CB33" s="55">
        <f t="shared" si="2"/>
        <v>0</v>
      </c>
      <c r="CC33" s="10"/>
    </row>
    <row r="34" spans="1:81" ht="141" customHeight="1" x14ac:dyDescent="0.2">
      <c r="A34" s="4"/>
      <c r="B34" s="274" t="s">
        <v>233</v>
      </c>
      <c r="C34" s="275">
        <v>45503</v>
      </c>
      <c r="D34" s="276">
        <v>45513</v>
      </c>
      <c r="E34" s="277" t="s">
        <v>474</v>
      </c>
      <c r="F34" s="277" t="s">
        <v>475</v>
      </c>
      <c r="G34" s="278">
        <v>27</v>
      </c>
      <c r="H34" s="278" t="s">
        <v>167</v>
      </c>
      <c r="I34" s="277" t="s">
        <v>476</v>
      </c>
      <c r="J34" s="277" t="s">
        <v>477</v>
      </c>
      <c r="K34" s="277" t="s">
        <v>74</v>
      </c>
      <c r="L34" s="279">
        <v>45565</v>
      </c>
      <c r="M34" s="277" t="s">
        <v>274</v>
      </c>
      <c r="N34" s="280">
        <v>0</v>
      </c>
      <c r="O34" s="280">
        <v>1</v>
      </c>
      <c r="P34" s="281"/>
      <c r="Q34" s="282">
        <v>0</v>
      </c>
      <c r="R34" s="282"/>
      <c r="S34" s="278"/>
      <c r="T34" s="283"/>
      <c r="U34" s="284"/>
      <c r="V34" s="285"/>
      <c r="W34" s="286"/>
      <c r="X34" s="277"/>
      <c r="Y34" s="284"/>
      <c r="Z34" s="284"/>
      <c r="AA34" s="285"/>
      <c r="AB34" s="286"/>
      <c r="AC34" s="277"/>
      <c r="AD34" s="284"/>
      <c r="AE34" s="284"/>
      <c r="AF34" s="285"/>
      <c r="AG34" s="286"/>
      <c r="AH34" s="277"/>
      <c r="AI34" s="284"/>
      <c r="AJ34" s="284"/>
      <c r="AK34" s="285"/>
      <c r="AL34" s="286"/>
      <c r="AM34" s="277"/>
      <c r="AN34" s="284"/>
      <c r="AO34" s="284"/>
      <c r="AP34" s="285"/>
      <c r="AQ34" s="286"/>
      <c r="AR34" s="277"/>
      <c r="AS34" s="284"/>
      <c r="AT34" s="284"/>
      <c r="AU34" s="285"/>
      <c r="AV34" s="286"/>
      <c r="AW34" s="277"/>
      <c r="AX34" s="284"/>
      <c r="AY34" s="284"/>
      <c r="AZ34" s="285"/>
      <c r="BA34" s="286"/>
      <c r="BB34" s="277"/>
      <c r="BC34" s="284"/>
      <c r="BD34" s="284"/>
      <c r="BE34" s="285"/>
      <c r="BF34" s="286"/>
      <c r="BG34" s="277"/>
      <c r="BH34" s="284"/>
      <c r="BI34" s="284"/>
      <c r="BJ34" s="285"/>
      <c r="BK34" s="286"/>
      <c r="BL34" s="277"/>
      <c r="BM34" s="284"/>
      <c r="BN34" s="284"/>
      <c r="BO34" s="285"/>
      <c r="BP34" s="286"/>
      <c r="BQ34" s="277"/>
      <c r="BR34" s="284"/>
      <c r="BS34" s="284"/>
      <c r="BT34" s="285"/>
      <c r="BU34" s="286"/>
      <c r="BV34" s="277"/>
      <c r="BW34" s="284"/>
      <c r="BX34" s="450"/>
      <c r="BY34" s="450"/>
      <c r="BZ34" s="55">
        <f t="shared" si="0"/>
        <v>0</v>
      </c>
      <c r="CA34" s="55">
        <f t="shared" si="1"/>
        <v>0</v>
      </c>
      <c r="CB34" s="55">
        <f t="shared" si="2"/>
        <v>0</v>
      </c>
      <c r="CC34" s="10"/>
    </row>
    <row r="35" spans="1:81" ht="141.75" customHeight="1" x14ac:dyDescent="0.2">
      <c r="A35" s="4"/>
      <c r="B35" s="274" t="s">
        <v>233</v>
      </c>
      <c r="C35" s="275">
        <v>45503</v>
      </c>
      <c r="D35" s="276">
        <v>45513</v>
      </c>
      <c r="E35" s="277" t="s">
        <v>504</v>
      </c>
      <c r="F35" s="277" t="s">
        <v>505</v>
      </c>
      <c r="G35" s="278">
        <v>28</v>
      </c>
      <c r="H35" s="278" t="s">
        <v>322</v>
      </c>
      <c r="I35" s="277" t="s">
        <v>506</v>
      </c>
      <c r="J35" s="277" t="s">
        <v>508</v>
      </c>
      <c r="K35" s="277" t="s">
        <v>36</v>
      </c>
      <c r="L35" s="279">
        <v>45595</v>
      </c>
      <c r="M35" s="277" t="s">
        <v>274</v>
      </c>
      <c r="N35" s="280">
        <v>0</v>
      </c>
      <c r="O35" s="280">
        <v>1</v>
      </c>
      <c r="P35" s="287"/>
      <c r="Q35" s="288">
        <v>0</v>
      </c>
      <c r="R35" s="288"/>
      <c r="S35" s="289"/>
      <c r="T35" s="290"/>
      <c r="U35" s="284">
        <v>45715</v>
      </c>
      <c r="V35" s="285">
        <v>1</v>
      </c>
      <c r="W35" s="286">
        <v>1</v>
      </c>
      <c r="X35" s="277" t="s">
        <v>511</v>
      </c>
      <c r="Y35" s="284"/>
      <c r="Z35" s="284"/>
      <c r="AA35" s="285"/>
      <c r="AB35" s="286"/>
      <c r="AC35" s="277"/>
      <c r="AD35" s="284"/>
      <c r="AE35" s="284"/>
      <c r="AF35" s="285"/>
      <c r="AG35" s="286"/>
      <c r="AH35" s="277"/>
      <c r="AI35" s="284"/>
      <c r="AJ35" s="284"/>
      <c r="AK35" s="285"/>
      <c r="AL35" s="286"/>
      <c r="AM35" s="277"/>
      <c r="AN35" s="284"/>
      <c r="AO35" s="284"/>
      <c r="AP35" s="285"/>
      <c r="AQ35" s="286"/>
      <c r="AR35" s="277"/>
      <c r="AS35" s="284"/>
      <c r="AT35" s="284"/>
      <c r="AU35" s="285"/>
      <c r="AV35" s="286"/>
      <c r="AW35" s="277"/>
      <c r="AX35" s="284"/>
      <c r="AY35" s="284"/>
      <c r="AZ35" s="285"/>
      <c r="BA35" s="286"/>
      <c r="BB35" s="277"/>
      <c r="BC35" s="284"/>
      <c r="BD35" s="284"/>
      <c r="BE35" s="285"/>
      <c r="BF35" s="286"/>
      <c r="BG35" s="277"/>
      <c r="BH35" s="284"/>
      <c r="BI35" s="284"/>
      <c r="BJ35" s="285"/>
      <c r="BK35" s="286"/>
      <c r="BL35" s="277"/>
      <c r="BM35" s="284"/>
      <c r="BN35" s="284"/>
      <c r="BO35" s="285"/>
      <c r="BP35" s="286"/>
      <c r="BQ35" s="277"/>
      <c r="BR35" s="284"/>
      <c r="BS35" s="284"/>
      <c r="BT35" s="285"/>
      <c r="BU35" s="286"/>
      <c r="BV35" s="277"/>
      <c r="BW35" s="284"/>
      <c r="BX35" s="450"/>
      <c r="BY35" s="450"/>
      <c r="BZ35" s="55">
        <f t="shared" si="0"/>
        <v>0</v>
      </c>
      <c r="CA35" s="55">
        <f t="shared" si="1"/>
        <v>1</v>
      </c>
      <c r="CB35" s="55">
        <f t="shared" si="2"/>
        <v>0</v>
      </c>
      <c r="CC35" s="10"/>
    </row>
    <row r="36" spans="1:81" ht="63.75" customHeight="1" x14ac:dyDescent="0.2">
      <c r="A36" s="65"/>
      <c r="B36" s="274" t="s">
        <v>233</v>
      </c>
      <c r="C36" s="275">
        <v>45503</v>
      </c>
      <c r="D36" s="276">
        <v>45513</v>
      </c>
      <c r="E36" s="203" t="s">
        <v>517</v>
      </c>
      <c r="F36" s="203" t="s">
        <v>518</v>
      </c>
      <c r="G36" s="202">
        <v>29</v>
      </c>
      <c r="H36" s="202" t="s">
        <v>322</v>
      </c>
      <c r="I36" s="203" t="s">
        <v>519</v>
      </c>
      <c r="J36" s="203" t="s">
        <v>520</v>
      </c>
      <c r="K36" s="203" t="s">
        <v>43</v>
      </c>
      <c r="L36" s="204">
        <v>45565</v>
      </c>
      <c r="M36" s="203" t="s">
        <v>274</v>
      </c>
      <c r="N36" s="206">
        <v>0</v>
      </c>
      <c r="O36" s="206">
        <v>1</v>
      </c>
      <c r="P36" s="207" t="s">
        <v>521</v>
      </c>
      <c r="Q36" s="208">
        <v>1</v>
      </c>
      <c r="R36" s="208">
        <v>1</v>
      </c>
      <c r="S36" s="202" t="s">
        <v>522</v>
      </c>
      <c r="T36" s="209"/>
      <c r="U36" s="210"/>
      <c r="V36" s="211"/>
      <c r="W36" s="212"/>
      <c r="X36" s="203"/>
      <c r="Y36" s="210"/>
      <c r="Z36" s="210"/>
      <c r="AA36" s="211"/>
      <c r="AB36" s="212"/>
      <c r="AC36" s="203"/>
      <c r="AD36" s="210"/>
      <c r="AE36" s="210"/>
      <c r="AF36" s="211"/>
      <c r="AG36" s="212"/>
      <c r="AH36" s="203"/>
      <c r="AI36" s="210"/>
      <c r="AJ36" s="210"/>
      <c r="AK36" s="211"/>
      <c r="AL36" s="212"/>
      <c r="AM36" s="203"/>
      <c r="AN36" s="210"/>
      <c r="AO36" s="210"/>
      <c r="AP36" s="211"/>
      <c r="AQ36" s="212"/>
      <c r="AR36" s="203"/>
      <c r="AS36" s="210"/>
      <c r="AT36" s="210"/>
      <c r="AU36" s="211"/>
      <c r="AV36" s="212"/>
      <c r="AW36" s="203"/>
      <c r="AX36" s="210"/>
      <c r="AY36" s="210"/>
      <c r="AZ36" s="211"/>
      <c r="BA36" s="212"/>
      <c r="BB36" s="203"/>
      <c r="BC36" s="210"/>
      <c r="BD36" s="210"/>
      <c r="BE36" s="211"/>
      <c r="BF36" s="212"/>
      <c r="BG36" s="203"/>
      <c r="BH36" s="210"/>
      <c r="BI36" s="210"/>
      <c r="BJ36" s="211"/>
      <c r="BK36" s="212"/>
      <c r="BL36" s="203"/>
      <c r="BM36" s="210"/>
      <c r="BN36" s="210"/>
      <c r="BO36" s="211"/>
      <c r="BP36" s="212"/>
      <c r="BQ36" s="203"/>
      <c r="BR36" s="210"/>
      <c r="BS36" s="210"/>
      <c r="BT36" s="211"/>
      <c r="BU36" s="212"/>
      <c r="BV36" s="203"/>
      <c r="BW36" s="210"/>
      <c r="BX36" s="450"/>
      <c r="BY36" s="450"/>
      <c r="BZ36" s="55">
        <f t="shared" si="0"/>
        <v>1</v>
      </c>
      <c r="CA36" s="55">
        <f t="shared" si="1"/>
        <v>0</v>
      </c>
      <c r="CB36" s="55">
        <f t="shared" si="2"/>
        <v>1</v>
      </c>
      <c r="CC36" s="10"/>
    </row>
    <row r="37" spans="1:81" ht="192.75" customHeight="1" x14ac:dyDescent="0.2">
      <c r="A37" s="65"/>
      <c r="B37" s="274" t="s">
        <v>233</v>
      </c>
      <c r="C37" s="275">
        <v>45503</v>
      </c>
      <c r="D37" s="276">
        <v>45513</v>
      </c>
      <c r="E37" s="203" t="s">
        <v>528</v>
      </c>
      <c r="F37" s="203" t="s">
        <v>518</v>
      </c>
      <c r="G37" s="202">
        <v>30</v>
      </c>
      <c r="H37" s="202" t="s">
        <v>167</v>
      </c>
      <c r="I37" s="203" t="s">
        <v>529</v>
      </c>
      <c r="J37" s="203" t="s">
        <v>530</v>
      </c>
      <c r="K37" s="203" t="s">
        <v>49</v>
      </c>
      <c r="L37" s="204">
        <v>45534</v>
      </c>
      <c r="M37" s="203" t="s">
        <v>274</v>
      </c>
      <c r="N37" s="206">
        <v>0</v>
      </c>
      <c r="O37" s="206">
        <v>1</v>
      </c>
      <c r="P37" s="207" t="s">
        <v>521</v>
      </c>
      <c r="Q37" s="208">
        <v>1</v>
      </c>
      <c r="R37" s="208">
        <v>1</v>
      </c>
      <c r="S37" s="202" t="s">
        <v>531</v>
      </c>
      <c r="T37" s="209"/>
      <c r="U37" s="210"/>
      <c r="V37" s="211"/>
      <c r="W37" s="212"/>
      <c r="X37" s="203"/>
      <c r="Y37" s="210"/>
      <c r="Z37" s="210"/>
      <c r="AA37" s="211"/>
      <c r="AB37" s="212"/>
      <c r="AC37" s="203"/>
      <c r="AD37" s="210"/>
      <c r="AE37" s="210"/>
      <c r="AF37" s="211"/>
      <c r="AG37" s="212"/>
      <c r="AH37" s="203"/>
      <c r="AI37" s="210"/>
      <c r="AJ37" s="210"/>
      <c r="AK37" s="211"/>
      <c r="AL37" s="212"/>
      <c r="AM37" s="203"/>
      <c r="AN37" s="210"/>
      <c r="AO37" s="210"/>
      <c r="AP37" s="211"/>
      <c r="AQ37" s="212"/>
      <c r="AR37" s="203"/>
      <c r="AS37" s="210"/>
      <c r="AT37" s="210"/>
      <c r="AU37" s="211"/>
      <c r="AV37" s="212"/>
      <c r="AW37" s="203"/>
      <c r="AX37" s="210"/>
      <c r="AY37" s="210"/>
      <c r="AZ37" s="211"/>
      <c r="BA37" s="212"/>
      <c r="BB37" s="203"/>
      <c r="BC37" s="210"/>
      <c r="BD37" s="210"/>
      <c r="BE37" s="211"/>
      <c r="BF37" s="212"/>
      <c r="BG37" s="203"/>
      <c r="BH37" s="210"/>
      <c r="BI37" s="210"/>
      <c r="BJ37" s="211"/>
      <c r="BK37" s="212"/>
      <c r="BL37" s="203"/>
      <c r="BM37" s="210"/>
      <c r="BN37" s="210"/>
      <c r="BO37" s="211"/>
      <c r="BP37" s="212"/>
      <c r="BQ37" s="203"/>
      <c r="BR37" s="210"/>
      <c r="BS37" s="210"/>
      <c r="BT37" s="211"/>
      <c r="BU37" s="212"/>
      <c r="BV37" s="203"/>
      <c r="BW37" s="210"/>
      <c r="BX37" s="450"/>
      <c r="BY37" s="450"/>
      <c r="BZ37" s="55">
        <f t="shared" si="0"/>
        <v>1</v>
      </c>
      <c r="CA37" s="55">
        <f t="shared" si="1"/>
        <v>0</v>
      </c>
      <c r="CB37" s="55">
        <f t="shared" si="2"/>
        <v>1</v>
      </c>
      <c r="CC37" s="10"/>
    </row>
    <row r="38" spans="1:81" ht="42" customHeight="1" x14ac:dyDescent="0.2">
      <c r="A38" s="4"/>
      <c r="B38" s="274" t="s">
        <v>233</v>
      </c>
      <c r="C38" s="275">
        <v>45503</v>
      </c>
      <c r="D38" s="276">
        <v>45513</v>
      </c>
      <c r="E38" s="277" t="s">
        <v>535</v>
      </c>
      <c r="F38" s="277" t="s">
        <v>518</v>
      </c>
      <c r="G38" s="278">
        <v>31</v>
      </c>
      <c r="H38" s="278" t="s">
        <v>167</v>
      </c>
      <c r="I38" s="277" t="s">
        <v>536</v>
      </c>
      <c r="J38" s="277"/>
      <c r="K38" s="277" t="s">
        <v>49</v>
      </c>
      <c r="L38" s="279"/>
      <c r="M38" s="277"/>
      <c r="N38" s="280"/>
      <c r="O38" s="280"/>
      <c r="P38" s="281"/>
      <c r="Q38" s="282"/>
      <c r="R38" s="282"/>
      <c r="S38" s="278"/>
      <c r="T38" s="283"/>
      <c r="U38" s="284"/>
      <c r="V38" s="285"/>
      <c r="W38" s="286"/>
      <c r="X38" s="277"/>
      <c r="Y38" s="284"/>
      <c r="Z38" s="284"/>
      <c r="AA38" s="285"/>
      <c r="AB38" s="286"/>
      <c r="AC38" s="277"/>
      <c r="AD38" s="284"/>
      <c r="AE38" s="284"/>
      <c r="AF38" s="285"/>
      <c r="AG38" s="286"/>
      <c r="AH38" s="277"/>
      <c r="AI38" s="284"/>
      <c r="AJ38" s="284"/>
      <c r="AK38" s="285"/>
      <c r="AL38" s="286"/>
      <c r="AM38" s="277"/>
      <c r="AN38" s="284"/>
      <c r="AO38" s="284"/>
      <c r="AP38" s="285"/>
      <c r="AQ38" s="286"/>
      <c r="AR38" s="277"/>
      <c r="AS38" s="284"/>
      <c r="AT38" s="284"/>
      <c r="AU38" s="285"/>
      <c r="AV38" s="286"/>
      <c r="AW38" s="277"/>
      <c r="AX38" s="284"/>
      <c r="AY38" s="284"/>
      <c r="AZ38" s="285"/>
      <c r="BA38" s="286"/>
      <c r="BB38" s="277"/>
      <c r="BC38" s="284"/>
      <c r="BD38" s="284"/>
      <c r="BE38" s="285"/>
      <c r="BF38" s="286"/>
      <c r="BG38" s="277"/>
      <c r="BH38" s="284"/>
      <c r="BI38" s="284"/>
      <c r="BJ38" s="285"/>
      <c r="BK38" s="286"/>
      <c r="BL38" s="277"/>
      <c r="BM38" s="284"/>
      <c r="BN38" s="284"/>
      <c r="BO38" s="285"/>
      <c r="BP38" s="286"/>
      <c r="BQ38" s="277"/>
      <c r="BR38" s="284"/>
      <c r="BS38" s="284"/>
      <c r="BT38" s="285"/>
      <c r="BU38" s="286"/>
      <c r="BV38" s="277"/>
      <c r="BW38" s="284"/>
      <c r="BX38" s="450"/>
      <c r="BY38" s="450"/>
      <c r="BZ38" s="55">
        <f t="shared" si="0"/>
        <v>0</v>
      </c>
      <c r="CA38" s="55">
        <f t="shared" si="1"/>
        <v>0</v>
      </c>
      <c r="CB38" s="55">
        <f t="shared" si="2"/>
        <v>0</v>
      </c>
      <c r="CC38" s="10"/>
    </row>
    <row r="39" spans="1:81" ht="82.5" customHeight="1" x14ac:dyDescent="0.2">
      <c r="A39" s="65"/>
      <c r="B39" s="274" t="s">
        <v>233</v>
      </c>
      <c r="C39" s="275">
        <v>45503</v>
      </c>
      <c r="D39" s="276">
        <v>45513</v>
      </c>
      <c r="E39" s="203" t="s">
        <v>543</v>
      </c>
      <c r="F39" s="203" t="s">
        <v>545</v>
      </c>
      <c r="G39" s="202">
        <v>32</v>
      </c>
      <c r="H39" s="202" t="s">
        <v>236</v>
      </c>
      <c r="I39" s="203" t="s">
        <v>547</v>
      </c>
      <c r="J39" s="203" t="s">
        <v>548</v>
      </c>
      <c r="K39" s="203" t="s">
        <v>62</v>
      </c>
      <c r="L39" s="204">
        <v>45565</v>
      </c>
      <c r="M39" s="203" t="s">
        <v>274</v>
      </c>
      <c r="N39" s="206">
        <v>0</v>
      </c>
      <c r="O39" s="206">
        <v>1</v>
      </c>
      <c r="P39" s="207" t="s">
        <v>521</v>
      </c>
      <c r="Q39" s="208">
        <v>1</v>
      </c>
      <c r="R39" s="208">
        <v>1</v>
      </c>
      <c r="S39" s="202" t="s">
        <v>549</v>
      </c>
      <c r="T39" s="209"/>
      <c r="U39" s="210"/>
      <c r="V39" s="211"/>
      <c r="W39" s="212"/>
      <c r="X39" s="203"/>
      <c r="Y39" s="210"/>
      <c r="Z39" s="210"/>
      <c r="AA39" s="211"/>
      <c r="AB39" s="212"/>
      <c r="AC39" s="203"/>
      <c r="AD39" s="210"/>
      <c r="AE39" s="210"/>
      <c r="AF39" s="211"/>
      <c r="AG39" s="212"/>
      <c r="AH39" s="203"/>
      <c r="AI39" s="210"/>
      <c r="AJ39" s="210"/>
      <c r="AK39" s="211"/>
      <c r="AL39" s="212"/>
      <c r="AM39" s="203"/>
      <c r="AN39" s="210"/>
      <c r="AO39" s="210"/>
      <c r="AP39" s="211"/>
      <c r="AQ39" s="212"/>
      <c r="AR39" s="203"/>
      <c r="AS39" s="210"/>
      <c r="AT39" s="210"/>
      <c r="AU39" s="211"/>
      <c r="AV39" s="212"/>
      <c r="AW39" s="203"/>
      <c r="AX39" s="210"/>
      <c r="AY39" s="210"/>
      <c r="AZ39" s="211"/>
      <c r="BA39" s="212"/>
      <c r="BB39" s="203"/>
      <c r="BC39" s="210"/>
      <c r="BD39" s="210"/>
      <c r="BE39" s="211"/>
      <c r="BF39" s="212"/>
      <c r="BG39" s="203"/>
      <c r="BH39" s="210"/>
      <c r="BI39" s="210"/>
      <c r="BJ39" s="211"/>
      <c r="BK39" s="212"/>
      <c r="BL39" s="203"/>
      <c r="BM39" s="210"/>
      <c r="BN39" s="210"/>
      <c r="BO39" s="211"/>
      <c r="BP39" s="212"/>
      <c r="BQ39" s="203"/>
      <c r="BR39" s="210"/>
      <c r="BS39" s="210"/>
      <c r="BT39" s="211"/>
      <c r="BU39" s="212"/>
      <c r="BV39" s="203"/>
      <c r="BW39" s="210"/>
      <c r="BX39" s="450"/>
      <c r="BY39" s="450"/>
      <c r="BZ39" s="55">
        <f t="shared" si="0"/>
        <v>1</v>
      </c>
      <c r="CA39" s="55">
        <f t="shared" si="1"/>
        <v>0</v>
      </c>
      <c r="CB39" s="55">
        <f t="shared" si="2"/>
        <v>1</v>
      </c>
      <c r="CC39" s="10"/>
    </row>
    <row r="40" spans="1:81" ht="75.75" customHeight="1" x14ac:dyDescent="0.2">
      <c r="A40" s="4"/>
      <c r="B40" s="274" t="s">
        <v>233</v>
      </c>
      <c r="C40" s="275">
        <v>45503</v>
      </c>
      <c r="D40" s="276">
        <v>45513</v>
      </c>
      <c r="E40" s="277" t="s">
        <v>556</v>
      </c>
      <c r="F40" s="277" t="s">
        <v>557</v>
      </c>
      <c r="G40" s="278">
        <v>33</v>
      </c>
      <c r="H40" s="278" t="s">
        <v>167</v>
      </c>
      <c r="I40" s="277" t="s">
        <v>558</v>
      </c>
      <c r="J40" s="277" t="s">
        <v>559</v>
      </c>
      <c r="K40" s="277" t="s">
        <v>67</v>
      </c>
      <c r="L40" s="279" t="s">
        <v>560</v>
      </c>
      <c r="M40" s="277" t="s">
        <v>561</v>
      </c>
      <c r="N40" s="280">
        <v>0</v>
      </c>
      <c r="O40" s="280">
        <v>1</v>
      </c>
      <c r="P40" s="281"/>
      <c r="Q40" s="282"/>
      <c r="R40" s="282"/>
      <c r="S40" s="278"/>
      <c r="T40" s="283"/>
      <c r="U40" s="284"/>
      <c r="V40" s="285"/>
      <c r="W40" s="286"/>
      <c r="X40" s="277"/>
      <c r="Y40" s="284"/>
      <c r="Z40" s="284"/>
      <c r="AA40" s="285"/>
      <c r="AB40" s="286"/>
      <c r="AC40" s="277"/>
      <c r="AD40" s="284"/>
      <c r="AE40" s="284"/>
      <c r="AF40" s="285"/>
      <c r="AG40" s="286"/>
      <c r="AH40" s="277"/>
      <c r="AI40" s="284"/>
      <c r="AJ40" s="284"/>
      <c r="AK40" s="285"/>
      <c r="AL40" s="286"/>
      <c r="AM40" s="277"/>
      <c r="AN40" s="284"/>
      <c r="AO40" s="284"/>
      <c r="AP40" s="285"/>
      <c r="AQ40" s="286"/>
      <c r="AR40" s="277"/>
      <c r="AS40" s="284"/>
      <c r="AT40" s="284"/>
      <c r="AU40" s="285"/>
      <c r="AV40" s="286"/>
      <c r="AW40" s="277"/>
      <c r="AX40" s="284"/>
      <c r="AY40" s="284"/>
      <c r="AZ40" s="285"/>
      <c r="BA40" s="286"/>
      <c r="BB40" s="277"/>
      <c r="BC40" s="284"/>
      <c r="BD40" s="284"/>
      <c r="BE40" s="285"/>
      <c r="BF40" s="286"/>
      <c r="BG40" s="277"/>
      <c r="BH40" s="284"/>
      <c r="BI40" s="284"/>
      <c r="BJ40" s="285"/>
      <c r="BK40" s="286"/>
      <c r="BL40" s="277"/>
      <c r="BM40" s="284"/>
      <c r="BN40" s="284"/>
      <c r="BO40" s="285"/>
      <c r="BP40" s="286"/>
      <c r="BQ40" s="277"/>
      <c r="BR40" s="284"/>
      <c r="BS40" s="284"/>
      <c r="BT40" s="285"/>
      <c r="BU40" s="286"/>
      <c r="BV40" s="277"/>
      <c r="BW40" s="284"/>
      <c r="BX40" s="450"/>
      <c r="BY40" s="450"/>
      <c r="BZ40" s="55">
        <f t="shared" si="0"/>
        <v>0</v>
      </c>
      <c r="CA40" s="55">
        <f t="shared" si="1"/>
        <v>0</v>
      </c>
      <c r="CB40" s="55">
        <f t="shared" si="2"/>
        <v>0</v>
      </c>
      <c r="CC40" s="10"/>
    </row>
    <row r="41" spans="1:81" ht="116.25" customHeight="1" x14ac:dyDescent="0.2">
      <c r="A41" s="65"/>
      <c r="B41" s="274" t="s">
        <v>233</v>
      </c>
      <c r="C41" s="275">
        <v>45503</v>
      </c>
      <c r="D41" s="276">
        <v>45513</v>
      </c>
      <c r="E41" s="203" t="s">
        <v>567</v>
      </c>
      <c r="F41" s="203" t="s">
        <v>788</v>
      </c>
      <c r="G41" s="202">
        <v>34</v>
      </c>
      <c r="H41" s="202" t="s">
        <v>167</v>
      </c>
      <c r="I41" s="294" t="s">
        <v>569</v>
      </c>
      <c r="J41" s="203" t="s">
        <v>570</v>
      </c>
      <c r="K41" s="203" t="s">
        <v>48</v>
      </c>
      <c r="L41" s="204" t="s">
        <v>571</v>
      </c>
      <c r="M41" s="295" t="s">
        <v>792</v>
      </c>
      <c r="N41" s="206">
        <v>0</v>
      </c>
      <c r="O41" s="206">
        <v>1</v>
      </c>
      <c r="P41" s="296">
        <v>45573</v>
      </c>
      <c r="Q41" s="208">
        <v>1</v>
      </c>
      <c r="R41" s="208">
        <v>1</v>
      </c>
      <c r="S41" s="202" t="s">
        <v>573</v>
      </c>
      <c r="T41" s="209"/>
      <c r="U41" s="210"/>
      <c r="V41" s="211"/>
      <c r="W41" s="212"/>
      <c r="X41" s="203"/>
      <c r="Y41" s="210"/>
      <c r="Z41" s="210"/>
      <c r="AA41" s="211"/>
      <c r="AB41" s="212"/>
      <c r="AC41" s="203"/>
      <c r="AD41" s="210"/>
      <c r="AE41" s="210"/>
      <c r="AF41" s="211"/>
      <c r="AG41" s="212"/>
      <c r="AH41" s="203"/>
      <c r="AI41" s="210"/>
      <c r="AJ41" s="210"/>
      <c r="AK41" s="211"/>
      <c r="AL41" s="212"/>
      <c r="AM41" s="203"/>
      <c r="AN41" s="210"/>
      <c r="AO41" s="210"/>
      <c r="AP41" s="211"/>
      <c r="AQ41" s="212"/>
      <c r="AR41" s="203"/>
      <c r="AS41" s="210"/>
      <c r="AT41" s="210"/>
      <c r="AU41" s="211"/>
      <c r="AV41" s="212"/>
      <c r="AW41" s="203"/>
      <c r="AX41" s="210"/>
      <c r="AY41" s="210"/>
      <c r="AZ41" s="211"/>
      <c r="BA41" s="212"/>
      <c r="BB41" s="203"/>
      <c r="BC41" s="210"/>
      <c r="BD41" s="210"/>
      <c r="BE41" s="211"/>
      <c r="BF41" s="212"/>
      <c r="BG41" s="203"/>
      <c r="BH41" s="210"/>
      <c r="BI41" s="210"/>
      <c r="BJ41" s="211"/>
      <c r="BK41" s="212"/>
      <c r="BL41" s="203"/>
      <c r="BM41" s="210"/>
      <c r="BN41" s="210"/>
      <c r="BO41" s="211"/>
      <c r="BP41" s="212"/>
      <c r="BQ41" s="203"/>
      <c r="BR41" s="210"/>
      <c r="BS41" s="210"/>
      <c r="BT41" s="211"/>
      <c r="BU41" s="212"/>
      <c r="BV41" s="203"/>
      <c r="BW41" s="210"/>
      <c r="BX41" s="450"/>
      <c r="BY41" s="450"/>
      <c r="BZ41" s="55">
        <f t="shared" si="0"/>
        <v>1</v>
      </c>
      <c r="CA41" s="55">
        <f t="shared" si="1"/>
        <v>0</v>
      </c>
      <c r="CB41" s="55">
        <f t="shared" si="2"/>
        <v>1</v>
      </c>
      <c r="CC41" s="10"/>
    </row>
    <row r="42" spans="1:81" ht="51" customHeight="1" x14ac:dyDescent="0.2">
      <c r="A42" s="4"/>
      <c r="B42" s="274" t="s">
        <v>233</v>
      </c>
      <c r="C42" s="275">
        <v>45503</v>
      </c>
      <c r="D42" s="276">
        <v>45513</v>
      </c>
      <c r="E42" s="277" t="s">
        <v>577</v>
      </c>
      <c r="F42" s="277" t="s">
        <v>578</v>
      </c>
      <c r="G42" s="278">
        <v>35</v>
      </c>
      <c r="H42" s="278" t="s">
        <v>167</v>
      </c>
      <c r="I42" s="277" t="s">
        <v>579</v>
      </c>
      <c r="J42" s="277" t="s">
        <v>580</v>
      </c>
      <c r="K42" s="277" t="s">
        <v>49</v>
      </c>
      <c r="L42" s="279" t="s">
        <v>571</v>
      </c>
      <c r="M42" s="277" t="s">
        <v>274</v>
      </c>
      <c r="N42" s="280">
        <v>0</v>
      </c>
      <c r="O42" s="280">
        <v>0.95</v>
      </c>
      <c r="P42" s="281">
        <v>45589</v>
      </c>
      <c r="Q42" s="282">
        <v>0.2</v>
      </c>
      <c r="R42" s="282">
        <v>0.21</v>
      </c>
      <c r="S42" s="278" t="s">
        <v>581</v>
      </c>
      <c r="T42" s="283"/>
      <c r="U42" s="284"/>
      <c r="V42" s="285"/>
      <c r="W42" s="286"/>
      <c r="X42" s="277"/>
      <c r="Y42" s="284"/>
      <c r="Z42" s="284"/>
      <c r="AA42" s="285"/>
      <c r="AB42" s="286"/>
      <c r="AC42" s="277"/>
      <c r="AD42" s="284"/>
      <c r="AE42" s="284"/>
      <c r="AF42" s="285"/>
      <c r="AG42" s="286"/>
      <c r="AH42" s="277"/>
      <c r="AI42" s="284"/>
      <c r="AJ42" s="284"/>
      <c r="AK42" s="285"/>
      <c r="AL42" s="286"/>
      <c r="AM42" s="277"/>
      <c r="AN42" s="284"/>
      <c r="AO42" s="284"/>
      <c r="AP42" s="285"/>
      <c r="AQ42" s="286"/>
      <c r="AR42" s="277"/>
      <c r="AS42" s="284"/>
      <c r="AT42" s="284"/>
      <c r="AU42" s="285"/>
      <c r="AV42" s="286"/>
      <c r="AW42" s="277"/>
      <c r="AX42" s="284"/>
      <c r="AY42" s="284"/>
      <c r="AZ42" s="285"/>
      <c r="BA42" s="286"/>
      <c r="BB42" s="277"/>
      <c r="BC42" s="284"/>
      <c r="BD42" s="284"/>
      <c r="BE42" s="285"/>
      <c r="BF42" s="286"/>
      <c r="BG42" s="277"/>
      <c r="BH42" s="284"/>
      <c r="BI42" s="284"/>
      <c r="BJ42" s="285"/>
      <c r="BK42" s="286"/>
      <c r="BL42" s="277"/>
      <c r="BM42" s="284"/>
      <c r="BN42" s="284"/>
      <c r="BO42" s="285"/>
      <c r="BP42" s="286"/>
      <c r="BQ42" s="277"/>
      <c r="BR42" s="284"/>
      <c r="BS42" s="284"/>
      <c r="BT42" s="285"/>
      <c r="BU42" s="286"/>
      <c r="BV42" s="277"/>
      <c r="BW42" s="284"/>
      <c r="BX42" s="450"/>
      <c r="BY42" s="450"/>
      <c r="BZ42" s="55">
        <f t="shared" si="0"/>
        <v>0.2</v>
      </c>
      <c r="CA42" s="55">
        <f t="shared" si="1"/>
        <v>0</v>
      </c>
      <c r="CB42" s="55">
        <f t="shared" si="2"/>
        <v>0.2</v>
      </c>
      <c r="CC42" s="10"/>
    </row>
    <row r="43" spans="1:81" ht="103.5" customHeight="1" x14ac:dyDescent="0.2">
      <c r="A43" s="4"/>
      <c r="B43" s="274" t="s">
        <v>233</v>
      </c>
      <c r="C43" s="275">
        <v>45503</v>
      </c>
      <c r="D43" s="276">
        <v>45513</v>
      </c>
      <c r="E43" s="277" t="s">
        <v>589</v>
      </c>
      <c r="F43" s="277" t="s">
        <v>590</v>
      </c>
      <c r="G43" s="278">
        <v>36</v>
      </c>
      <c r="H43" s="278" t="s">
        <v>167</v>
      </c>
      <c r="I43" s="277" t="s">
        <v>591</v>
      </c>
      <c r="J43" s="277" t="s">
        <v>592</v>
      </c>
      <c r="K43" s="277" t="s">
        <v>67</v>
      </c>
      <c r="L43" s="279" t="s">
        <v>521</v>
      </c>
      <c r="M43" s="277" t="s">
        <v>593</v>
      </c>
      <c r="N43" s="280">
        <v>1</v>
      </c>
      <c r="O43" s="280"/>
      <c r="P43" s="281"/>
      <c r="Q43" s="282"/>
      <c r="R43" s="282"/>
      <c r="S43" s="278"/>
      <c r="T43" s="283"/>
      <c r="U43" s="284"/>
      <c r="V43" s="285"/>
      <c r="W43" s="286"/>
      <c r="X43" s="277"/>
      <c r="Y43" s="284"/>
      <c r="Z43" s="284"/>
      <c r="AA43" s="285"/>
      <c r="AB43" s="286"/>
      <c r="AC43" s="277"/>
      <c r="AD43" s="284"/>
      <c r="AE43" s="284"/>
      <c r="AF43" s="285"/>
      <c r="AG43" s="286"/>
      <c r="AH43" s="277"/>
      <c r="AI43" s="284"/>
      <c r="AJ43" s="284"/>
      <c r="AK43" s="285"/>
      <c r="AL43" s="286"/>
      <c r="AM43" s="277"/>
      <c r="AN43" s="284"/>
      <c r="AO43" s="284"/>
      <c r="AP43" s="285"/>
      <c r="AQ43" s="286"/>
      <c r="AR43" s="277"/>
      <c r="AS43" s="284"/>
      <c r="AT43" s="284"/>
      <c r="AU43" s="285"/>
      <c r="AV43" s="286"/>
      <c r="AW43" s="277"/>
      <c r="AX43" s="284"/>
      <c r="AY43" s="284"/>
      <c r="AZ43" s="285"/>
      <c r="BA43" s="286"/>
      <c r="BB43" s="277"/>
      <c r="BC43" s="284"/>
      <c r="BD43" s="284"/>
      <c r="BE43" s="285"/>
      <c r="BF43" s="286"/>
      <c r="BG43" s="277"/>
      <c r="BH43" s="284"/>
      <c r="BI43" s="284"/>
      <c r="BJ43" s="285"/>
      <c r="BK43" s="286"/>
      <c r="BL43" s="277"/>
      <c r="BM43" s="284"/>
      <c r="BN43" s="284"/>
      <c r="BO43" s="285"/>
      <c r="BP43" s="286"/>
      <c r="BQ43" s="277"/>
      <c r="BR43" s="284"/>
      <c r="BS43" s="284"/>
      <c r="BT43" s="285"/>
      <c r="BU43" s="286"/>
      <c r="BV43" s="277"/>
      <c r="BW43" s="284"/>
      <c r="BX43" s="450"/>
      <c r="BY43" s="450"/>
      <c r="BZ43" s="55">
        <f t="shared" si="0"/>
        <v>0</v>
      </c>
      <c r="CA43" s="55">
        <f t="shared" si="1"/>
        <v>0</v>
      </c>
      <c r="CB43" s="55">
        <f t="shared" si="2"/>
        <v>0</v>
      </c>
      <c r="CC43" s="10"/>
    </row>
    <row r="44" spans="1:81" ht="373.5" customHeight="1" x14ac:dyDescent="0.2">
      <c r="A44" s="4"/>
      <c r="B44" s="274" t="s">
        <v>233</v>
      </c>
      <c r="C44" s="275">
        <v>45503</v>
      </c>
      <c r="D44" s="276">
        <v>45513</v>
      </c>
      <c r="E44" s="277" t="s">
        <v>595</v>
      </c>
      <c r="F44" s="277" t="s">
        <v>596</v>
      </c>
      <c r="G44" s="278">
        <v>37</v>
      </c>
      <c r="H44" s="278"/>
      <c r="I44" s="277" t="s">
        <v>597</v>
      </c>
      <c r="J44" s="277" t="s">
        <v>598</v>
      </c>
      <c r="K44" s="297" t="s">
        <v>30</v>
      </c>
      <c r="L44" s="297">
        <v>45565</v>
      </c>
      <c r="M44" s="277" t="s">
        <v>599</v>
      </c>
      <c r="N44" s="280">
        <v>0</v>
      </c>
      <c r="O44" s="280">
        <v>1</v>
      </c>
      <c r="P44" s="298" t="s">
        <v>189</v>
      </c>
      <c r="Q44" s="282">
        <v>0.6</v>
      </c>
      <c r="R44" s="282"/>
      <c r="S44" s="278" t="s">
        <v>456</v>
      </c>
      <c r="T44" s="283">
        <v>45638</v>
      </c>
      <c r="U44" s="284">
        <v>45832</v>
      </c>
      <c r="V44" s="285">
        <v>1</v>
      </c>
      <c r="W44" s="286">
        <v>1</v>
      </c>
      <c r="X44" s="277" t="s">
        <v>600</v>
      </c>
      <c r="Y44" s="284"/>
      <c r="Z44" s="284"/>
      <c r="AA44" s="285"/>
      <c r="AB44" s="286"/>
      <c r="AC44" s="277"/>
      <c r="AD44" s="284"/>
      <c r="AE44" s="284"/>
      <c r="AF44" s="285"/>
      <c r="AG44" s="286"/>
      <c r="AH44" s="277"/>
      <c r="AI44" s="284"/>
      <c r="AJ44" s="284"/>
      <c r="AK44" s="285"/>
      <c r="AL44" s="286"/>
      <c r="AM44" s="277"/>
      <c r="AN44" s="284"/>
      <c r="AO44" s="284"/>
      <c r="AP44" s="285"/>
      <c r="AQ44" s="286"/>
      <c r="AR44" s="277"/>
      <c r="AS44" s="284"/>
      <c r="AT44" s="284"/>
      <c r="AU44" s="285"/>
      <c r="AV44" s="286"/>
      <c r="AW44" s="277"/>
      <c r="AX44" s="284"/>
      <c r="AY44" s="284"/>
      <c r="AZ44" s="285"/>
      <c r="BA44" s="286"/>
      <c r="BB44" s="277"/>
      <c r="BC44" s="284"/>
      <c r="BD44" s="284"/>
      <c r="BE44" s="285"/>
      <c r="BF44" s="286"/>
      <c r="BG44" s="277"/>
      <c r="BH44" s="284"/>
      <c r="BI44" s="284"/>
      <c r="BJ44" s="285"/>
      <c r="BK44" s="286"/>
      <c r="BL44" s="277"/>
      <c r="BM44" s="284"/>
      <c r="BN44" s="284"/>
      <c r="BO44" s="285"/>
      <c r="BP44" s="286"/>
      <c r="BQ44" s="277"/>
      <c r="BR44" s="284"/>
      <c r="BS44" s="284"/>
      <c r="BT44" s="285"/>
      <c r="BU44" s="286"/>
      <c r="BV44" s="277"/>
      <c r="BW44" s="284"/>
      <c r="BX44" s="450"/>
      <c r="BY44" s="450"/>
      <c r="BZ44" s="55">
        <f t="shared" si="0"/>
        <v>0.6</v>
      </c>
      <c r="CA44" s="55">
        <f t="shared" si="1"/>
        <v>1</v>
      </c>
      <c r="CB44" s="55">
        <f t="shared" si="2"/>
        <v>0.6</v>
      </c>
      <c r="CC44" s="10"/>
    </row>
    <row r="45" spans="1:81" ht="51" customHeight="1" x14ac:dyDescent="0.2">
      <c r="A45" s="4"/>
      <c r="B45" s="274" t="s">
        <v>233</v>
      </c>
      <c r="C45" s="275">
        <v>45503</v>
      </c>
      <c r="D45" s="276">
        <v>45513</v>
      </c>
      <c r="E45" s="277" t="s">
        <v>602</v>
      </c>
      <c r="F45" s="277" t="s">
        <v>321</v>
      </c>
      <c r="G45" s="278">
        <v>38</v>
      </c>
      <c r="H45" s="278" t="s">
        <v>167</v>
      </c>
      <c r="I45" s="277" t="s">
        <v>603</v>
      </c>
      <c r="J45" s="277" t="s">
        <v>604</v>
      </c>
      <c r="K45" s="277" t="s">
        <v>70</v>
      </c>
      <c r="L45" s="279" t="s">
        <v>571</v>
      </c>
      <c r="M45" s="277" t="s">
        <v>274</v>
      </c>
      <c r="N45" s="280">
        <v>0</v>
      </c>
      <c r="O45" s="280">
        <v>1</v>
      </c>
      <c r="P45" s="284"/>
      <c r="Q45" s="285"/>
      <c r="R45" s="286"/>
      <c r="S45" s="277"/>
      <c r="T45" s="279"/>
      <c r="U45" s="284"/>
      <c r="V45" s="285"/>
      <c r="W45" s="286"/>
      <c r="X45" s="277"/>
      <c r="Y45" s="284"/>
      <c r="Z45" s="284"/>
      <c r="AA45" s="285"/>
      <c r="AB45" s="286"/>
      <c r="AC45" s="277"/>
      <c r="AD45" s="284"/>
      <c r="AE45" s="284"/>
      <c r="AF45" s="285"/>
      <c r="AG45" s="286"/>
      <c r="AH45" s="277"/>
      <c r="AI45" s="284"/>
      <c r="AJ45" s="284"/>
      <c r="AK45" s="285"/>
      <c r="AL45" s="286"/>
      <c r="AM45" s="277"/>
      <c r="AN45" s="284"/>
      <c r="AO45" s="284"/>
      <c r="AP45" s="285"/>
      <c r="AQ45" s="286"/>
      <c r="AR45" s="277"/>
      <c r="AS45" s="284"/>
      <c r="AT45" s="284"/>
      <c r="AU45" s="285"/>
      <c r="AV45" s="286"/>
      <c r="AW45" s="277"/>
      <c r="AX45" s="284"/>
      <c r="AY45" s="284"/>
      <c r="AZ45" s="285"/>
      <c r="BA45" s="286"/>
      <c r="BB45" s="277"/>
      <c r="BC45" s="284"/>
      <c r="BD45" s="284"/>
      <c r="BE45" s="285"/>
      <c r="BF45" s="286"/>
      <c r="BG45" s="277"/>
      <c r="BH45" s="284"/>
      <c r="BI45" s="284"/>
      <c r="BJ45" s="285"/>
      <c r="BK45" s="286"/>
      <c r="BL45" s="277"/>
      <c r="BM45" s="284"/>
      <c r="BN45" s="284"/>
      <c r="BO45" s="285"/>
      <c r="BP45" s="286"/>
      <c r="BQ45" s="277"/>
      <c r="BR45" s="284"/>
      <c r="BS45" s="284"/>
      <c r="BT45" s="285"/>
      <c r="BU45" s="286"/>
      <c r="BV45" s="277"/>
      <c r="BW45" s="284"/>
      <c r="BX45" s="451"/>
      <c r="BY45" s="451"/>
      <c r="BZ45" s="55">
        <f t="shared" si="0"/>
        <v>0</v>
      </c>
      <c r="CA45" s="55">
        <f t="shared" si="1"/>
        <v>0</v>
      </c>
      <c r="CB45" s="55">
        <f t="shared" si="2"/>
        <v>0</v>
      </c>
      <c r="CC45" s="10"/>
    </row>
    <row r="46" spans="1:81" ht="42" customHeight="1" x14ac:dyDescent="0.2">
      <c r="A46" s="4"/>
      <c r="B46" s="299" t="s">
        <v>242</v>
      </c>
      <c r="C46" s="300">
        <v>45517</v>
      </c>
      <c r="D46" s="300">
        <v>45534</v>
      </c>
      <c r="E46" s="203" t="s">
        <v>607</v>
      </c>
      <c r="F46" s="203" t="s">
        <v>608</v>
      </c>
      <c r="G46" s="202">
        <v>39</v>
      </c>
      <c r="H46" s="202" t="s">
        <v>167</v>
      </c>
      <c r="I46" s="203" t="s">
        <v>609</v>
      </c>
      <c r="J46" s="203" t="s">
        <v>610</v>
      </c>
      <c r="K46" s="203" t="s">
        <v>3</v>
      </c>
      <c r="L46" s="204">
        <v>45534</v>
      </c>
      <c r="M46" s="203" t="s">
        <v>611</v>
      </c>
      <c r="N46" s="206">
        <v>0</v>
      </c>
      <c r="O46" s="206">
        <v>1</v>
      </c>
      <c r="P46" s="210">
        <v>45631</v>
      </c>
      <c r="Q46" s="301">
        <v>1</v>
      </c>
      <c r="R46" s="302">
        <v>1</v>
      </c>
      <c r="S46" s="203" t="s">
        <v>612</v>
      </c>
      <c r="T46" s="204" t="s">
        <v>174</v>
      </c>
      <c r="U46" s="210"/>
      <c r="V46" s="211"/>
      <c r="W46" s="212"/>
      <c r="X46" s="203"/>
      <c r="Y46" s="210"/>
      <c r="Z46" s="210"/>
      <c r="AA46" s="211"/>
      <c r="AB46" s="212"/>
      <c r="AC46" s="203"/>
      <c r="AD46" s="210"/>
      <c r="AE46" s="210"/>
      <c r="AF46" s="211"/>
      <c r="AG46" s="212"/>
      <c r="AH46" s="203"/>
      <c r="AI46" s="210"/>
      <c r="AJ46" s="210"/>
      <c r="AK46" s="211"/>
      <c r="AL46" s="212"/>
      <c r="AM46" s="203"/>
      <c r="AN46" s="210"/>
      <c r="AO46" s="210"/>
      <c r="AP46" s="211"/>
      <c r="AQ46" s="212"/>
      <c r="AR46" s="203"/>
      <c r="AS46" s="210"/>
      <c r="AT46" s="210"/>
      <c r="AU46" s="211"/>
      <c r="AV46" s="212"/>
      <c r="AW46" s="203"/>
      <c r="AX46" s="210"/>
      <c r="AY46" s="210"/>
      <c r="AZ46" s="211"/>
      <c r="BA46" s="212"/>
      <c r="BB46" s="203"/>
      <c r="BC46" s="210"/>
      <c r="BD46" s="210"/>
      <c r="BE46" s="211"/>
      <c r="BF46" s="212"/>
      <c r="BG46" s="203"/>
      <c r="BH46" s="210"/>
      <c r="BI46" s="210"/>
      <c r="BJ46" s="211"/>
      <c r="BK46" s="212"/>
      <c r="BL46" s="203"/>
      <c r="BM46" s="210"/>
      <c r="BN46" s="210"/>
      <c r="BO46" s="211"/>
      <c r="BP46" s="212"/>
      <c r="BQ46" s="203"/>
      <c r="BR46" s="210"/>
      <c r="BS46" s="210"/>
      <c r="BT46" s="211"/>
      <c r="BU46" s="212"/>
      <c r="BV46" s="203"/>
      <c r="BW46" s="210"/>
      <c r="BX46" s="525" t="s">
        <v>614</v>
      </c>
      <c r="BY46" s="526">
        <v>75</v>
      </c>
      <c r="BZ46" s="55">
        <f t="shared" si="0"/>
        <v>1</v>
      </c>
      <c r="CA46" s="55">
        <f t="shared" si="1"/>
        <v>0</v>
      </c>
      <c r="CB46" s="55">
        <f t="shared" si="2"/>
        <v>1</v>
      </c>
      <c r="CC46" s="10"/>
    </row>
    <row r="47" spans="1:81" ht="42" customHeight="1" x14ac:dyDescent="0.2">
      <c r="A47" s="4"/>
      <c r="B47" s="299" t="s">
        <v>242</v>
      </c>
      <c r="C47" s="300">
        <v>45517</v>
      </c>
      <c r="D47" s="300">
        <v>45534</v>
      </c>
      <c r="E47" s="203" t="s">
        <v>615</v>
      </c>
      <c r="F47" s="203" t="s">
        <v>608</v>
      </c>
      <c r="G47" s="202">
        <v>40</v>
      </c>
      <c r="H47" s="202" t="s">
        <v>322</v>
      </c>
      <c r="I47" s="203" t="s">
        <v>616</v>
      </c>
      <c r="J47" s="203" t="s">
        <v>617</v>
      </c>
      <c r="K47" s="203" t="s">
        <v>3</v>
      </c>
      <c r="L47" s="204">
        <v>45534</v>
      </c>
      <c r="M47" s="203" t="s">
        <v>618</v>
      </c>
      <c r="N47" s="206">
        <v>0</v>
      </c>
      <c r="O47" s="206">
        <v>1</v>
      </c>
      <c r="P47" s="210">
        <v>45631</v>
      </c>
      <c r="Q47" s="301">
        <v>1</v>
      </c>
      <c r="R47" s="302">
        <v>1</v>
      </c>
      <c r="S47" s="203" t="s">
        <v>612</v>
      </c>
      <c r="T47" s="204" t="s">
        <v>174</v>
      </c>
      <c r="U47" s="210"/>
      <c r="V47" s="211"/>
      <c r="W47" s="212"/>
      <c r="X47" s="203"/>
      <c r="Y47" s="210"/>
      <c r="Z47" s="210"/>
      <c r="AA47" s="211"/>
      <c r="AB47" s="212"/>
      <c r="AC47" s="203"/>
      <c r="AD47" s="210"/>
      <c r="AE47" s="210"/>
      <c r="AF47" s="211"/>
      <c r="AG47" s="212"/>
      <c r="AH47" s="203"/>
      <c r="AI47" s="210"/>
      <c r="AJ47" s="210"/>
      <c r="AK47" s="211"/>
      <c r="AL47" s="212"/>
      <c r="AM47" s="203"/>
      <c r="AN47" s="210"/>
      <c r="AO47" s="210"/>
      <c r="AP47" s="211"/>
      <c r="AQ47" s="212"/>
      <c r="AR47" s="203"/>
      <c r="AS47" s="210"/>
      <c r="AT47" s="210"/>
      <c r="AU47" s="211"/>
      <c r="AV47" s="212"/>
      <c r="AW47" s="203"/>
      <c r="AX47" s="210"/>
      <c r="AY47" s="210"/>
      <c r="AZ47" s="211"/>
      <c r="BA47" s="212"/>
      <c r="BB47" s="203"/>
      <c r="BC47" s="210"/>
      <c r="BD47" s="210"/>
      <c r="BE47" s="211"/>
      <c r="BF47" s="212"/>
      <c r="BG47" s="203"/>
      <c r="BH47" s="210"/>
      <c r="BI47" s="210"/>
      <c r="BJ47" s="211"/>
      <c r="BK47" s="212"/>
      <c r="BL47" s="203"/>
      <c r="BM47" s="210"/>
      <c r="BN47" s="210"/>
      <c r="BO47" s="211"/>
      <c r="BP47" s="212"/>
      <c r="BQ47" s="203"/>
      <c r="BR47" s="210"/>
      <c r="BS47" s="210"/>
      <c r="BT47" s="211"/>
      <c r="BU47" s="212"/>
      <c r="BV47" s="203"/>
      <c r="BW47" s="210"/>
      <c r="BX47" s="450"/>
      <c r="BY47" s="450"/>
      <c r="BZ47" s="55">
        <f t="shared" si="0"/>
        <v>1</v>
      </c>
      <c r="CA47" s="55">
        <f t="shared" si="1"/>
        <v>0</v>
      </c>
      <c r="CB47" s="55">
        <f t="shared" si="2"/>
        <v>1</v>
      </c>
      <c r="CC47" s="10"/>
    </row>
    <row r="48" spans="1:81" ht="49.5" customHeight="1" x14ac:dyDescent="0.2">
      <c r="A48" s="4"/>
      <c r="B48" s="299" t="s">
        <v>242</v>
      </c>
      <c r="C48" s="300">
        <v>45517</v>
      </c>
      <c r="D48" s="300">
        <v>45534</v>
      </c>
      <c r="E48" s="203" t="s">
        <v>623</v>
      </c>
      <c r="F48" s="203" t="s">
        <v>608</v>
      </c>
      <c r="G48" s="202">
        <v>41</v>
      </c>
      <c r="H48" s="202" t="s">
        <v>322</v>
      </c>
      <c r="I48" s="203" t="s">
        <v>624</v>
      </c>
      <c r="J48" s="203" t="s">
        <v>625</v>
      </c>
      <c r="K48" s="203" t="s">
        <v>3</v>
      </c>
      <c r="L48" s="204" t="s">
        <v>626</v>
      </c>
      <c r="M48" s="203" t="s">
        <v>627</v>
      </c>
      <c r="N48" s="206">
        <v>0</v>
      </c>
      <c r="O48" s="206">
        <v>1</v>
      </c>
      <c r="P48" s="210">
        <v>45631</v>
      </c>
      <c r="Q48" s="301">
        <v>1</v>
      </c>
      <c r="R48" s="302">
        <v>1</v>
      </c>
      <c r="S48" s="203" t="s">
        <v>612</v>
      </c>
      <c r="T48" s="204" t="s">
        <v>174</v>
      </c>
      <c r="U48" s="210"/>
      <c r="V48" s="211"/>
      <c r="W48" s="212"/>
      <c r="X48" s="203"/>
      <c r="Y48" s="210"/>
      <c r="Z48" s="210"/>
      <c r="AA48" s="211"/>
      <c r="AB48" s="212"/>
      <c r="AC48" s="203"/>
      <c r="AD48" s="210"/>
      <c r="AE48" s="210"/>
      <c r="AF48" s="211"/>
      <c r="AG48" s="212"/>
      <c r="AH48" s="203"/>
      <c r="AI48" s="210"/>
      <c r="AJ48" s="210"/>
      <c r="AK48" s="211"/>
      <c r="AL48" s="212"/>
      <c r="AM48" s="203"/>
      <c r="AN48" s="210"/>
      <c r="AO48" s="210"/>
      <c r="AP48" s="211"/>
      <c r="AQ48" s="212"/>
      <c r="AR48" s="203"/>
      <c r="AS48" s="210"/>
      <c r="AT48" s="210"/>
      <c r="AU48" s="211"/>
      <c r="AV48" s="212"/>
      <c r="AW48" s="203"/>
      <c r="AX48" s="210"/>
      <c r="AY48" s="210"/>
      <c r="AZ48" s="211"/>
      <c r="BA48" s="212"/>
      <c r="BB48" s="203"/>
      <c r="BC48" s="210"/>
      <c r="BD48" s="210"/>
      <c r="BE48" s="211"/>
      <c r="BF48" s="212"/>
      <c r="BG48" s="203"/>
      <c r="BH48" s="210"/>
      <c r="BI48" s="210"/>
      <c r="BJ48" s="211"/>
      <c r="BK48" s="212"/>
      <c r="BL48" s="203"/>
      <c r="BM48" s="210"/>
      <c r="BN48" s="210"/>
      <c r="BO48" s="211"/>
      <c r="BP48" s="212"/>
      <c r="BQ48" s="203"/>
      <c r="BR48" s="210"/>
      <c r="BS48" s="210"/>
      <c r="BT48" s="211"/>
      <c r="BU48" s="212"/>
      <c r="BV48" s="203"/>
      <c r="BW48" s="210"/>
      <c r="BX48" s="450"/>
      <c r="BY48" s="450"/>
      <c r="BZ48" s="55">
        <f t="shared" si="0"/>
        <v>1</v>
      </c>
      <c r="CA48" s="55">
        <f t="shared" si="1"/>
        <v>0</v>
      </c>
      <c r="CB48" s="55">
        <f t="shared" si="2"/>
        <v>1</v>
      </c>
      <c r="CC48" s="10"/>
    </row>
    <row r="49" spans="1:81" ht="61.5" customHeight="1" x14ac:dyDescent="0.2">
      <c r="A49" s="4"/>
      <c r="B49" s="299" t="s">
        <v>242</v>
      </c>
      <c r="C49" s="300">
        <v>45517</v>
      </c>
      <c r="D49" s="300">
        <v>45534</v>
      </c>
      <c r="E49" s="203" t="s">
        <v>628</v>
      </c>
      <c r="F49" s="203" t="s">
        <v>629</v>
      </c>
      <c r="G49" s="202">
        <v>42</v>
      </c>
      <c r="H49" s="202" t="s">
        <v>167</v>
      </c>
      <c r="I49" s="203" t="s">
        <v>630</v>
      </c>
      <c r="J49" s="203" t="s">
        <v>631</v>
      </c>
      <c r="K49" s="203" t="s">
        <v>67</v>
      </c>
      <c r="L49" s="204" t="s">
        <v>632</v>
      </c>
      <c r="M49" s="203" t="s">
        <v>633</v>
      </c>
      <c r="N49" s="206">
        <v>0.55000000000000004</v>
      </c>
      <c r="O49" s="206">
        <v>1</v>
      </c>
      <c r="P49" s="210">
        <v>45631</v>
      </c>
      <c r="Q49" s="301">
        <v>1</v>
      </c>
      <c r="R49" s="302">
        <v>1</v>
      </c>
      <c r="S49" s="203" t="s">
        <v>634</v>
      </c>
      <c r="T49" s="204" t="s">
        <v>174</v>
      </c>
      <c r="U49" s="210"/>
      <c r="V49" s="211"/>
      <c r="W49" s="212"/>
      <c r="X49" s="203"/>
      <c r="Y49" s="210"/>
      <c r="Z49" s="210"/>
      <c r="AA49" s="211"/>
      <c r="AB49" s="212"/>
      <c r="AC49" s="203"/>
      <c r="AD49" s="210"/>
      <c r="AE49" s="210"/>
      <c r="AF49" s="211"/>
      <c r="AG49" s="212"/>
      <c r="AH49" s="203"/>
      <c r="AI49" s="210"/>
      <c r="AJ49" s="210"/>
      <c r="AK49" s="211"/>
      <c r="AL49" s="212"/>
      <c r="AM49" s="203"/>
      <c r="AN49" s="210"/>
      <c r="AO49" s="210"/>
      <c r="AP49" s="211"/>
      <c r="AQ49" s="212"/>
      <c r="AR49" s="203"/>
      <c r="AS49" s="210"/>
      <c r="AT49" s="210"/>
      <c r="AU49" s="211"/>
      <c r="AV49" s="212"/>
      <c r="AW49" s="203"/>
      <c r="AX49" s="210"/>
      <c r="AY49" s="210"/>
      <c r="AZ49" s="211"/>
      <c r="BA49" s="212"/>
      <c r="BB49" s="203"/>
      <c r="BC49" s="210"/>
      <c r="BD49" s="210"/>
      <c r="BE49" s="211"/>
      <c r="BF49" s="212"/>
      <c r="BG49" s="203"/>
      <c r="BH49" s="210"/>
      <c r="BI49" s="210"/>
      <c r="BJ49" s="211"/>
      <c r="BK49" s="212"/>
      <c r="BL49" s="203"/>
      <c r="BM49" s="210"/>
      <c r="BN49" s="210"/>
      <c r="BO49" s="211"/>
      <c r="BP49" s="212"/>
      <c r="BQ49" s="203"/>
      <c r="BR49" s="210"/>
      <c r="BS49" s="210"/>
      <c r="BT49" s="211"/>
      <c r="BU49" s="212"/>
      <c r="BV49" s="203"/>
      <c r="BW49" s="210"/>
      <c r="BX49" s="451"/>
      <c r="BY49" s="451"/>
      <c r="BZ49" s="55">
        <f t="shared" si="0"/>
        <v>1</v>
      </c>
      <c r="CA49" s="55">
        <f t="shared" si="1"/>
        <v>0</v>
      </c>
      <c r="CB49" s="55">
        <f t="shared" si="2"/>
        <v>1</v>
      </c>
      <c r="CC49" s="10"/>
    </row>
    <row r="50" spans="1:81" ht="195.75" customHeight="1" x14ac:dyDescent="0.2">
      <c r="A50" s="65"/>
      <c r="B50" s="303" t="s">
        <v>246</v>
      </c>
      <c r="C50" s="304">
        <v>45504</v>
      </c>
      <c r="D50" s="304">
        <v>45504</v>
      </c>
      <c r="E50" s="203" t="s">
        <v>635</v>
      </c>
      <c r="F50" s="203" t="s">
        <v>636</v>
      </c>
      <c r="G50" s="202">
        <v>43</v>
      </c>
      <c r="H50" s="202" t="s">
        <v>167</v>
      </c>
      <c r="I50" s="203" t="s">
        <v>637</v>
      </c>
      <c r="J50" s="203" t="s">
        <v>638</v>
      </c>
      <c r="K50" s="203" t="s">
        <v>48</v>
      </c>
      <c r="L50" s="204" t="s">
        <v>521</v>
      </c>
      <c r="M50" s="203" t="s">
        <v>639</v>
      </c>
      <c r="N50" s="305">
        <v>0.8</v>
      </c>
      <c r="O50" s="305">
        <v>1</v>
      </c>
      <c r="P50" s="296">
        <v>45573</v>
      </c>
      <c r="Q50" s="306">
        <v>1</v>
      </c>
      <c r="R50" s="306">
        <v>1</v>
      </c>
      <c r="S50" s="203" t="s">
        <v>640</v>
      </c>
      <c r="T50" s="307"/>
      <c r="U50" s="308"/>
      <c r="V50" s="306"/>
      <c r="W50" s="306"/>
      <c r="X50" s="309"/>
      <c r="Y50" s="308"/>
      <c r="Z50" s="308"/>
      <c r="AA50" s="306"/>
      <c r="AB50" s="306"/>
      <c r="AC50" s="309"/>
      <c r="AD50" s="308"/>
      <c r="AE50" s="308"/>
      <c r="AF50" s="306"/>
      <c r="AG50" s="306"/>
      <c r="AH50" s="309"/>
      <c r="AI50" s="308"/>
      <c r="AJ50" s="308"/>
      <c r="AK50" s="306"/>
      <c r="AL50" s="306"/>
      <c r="AM50" s="309"/>
      <c r="AN50" s="308"/>
      <c r="AO50" s="308"/>
      <c r="AP50" s="306"/>
      <c r="AQ50" s="306"/>
      <c r="AR50" s="309"/>
      <c r="AS50" s="308"/>
      <c r="AT50" s="308"/>
      <c r="AU50" s="306"/>
      <c r="AV50" s="306"/>
      <c r="AW50" s="309"/>
      <c r="AX50" s="308"/>
      <c r="AY50" s="308"/>
      <c r="AZ50" s="306"/>
      <c r="BA50" s="306"/>
      <c r="BB50" s="309"/>
      <c r="BC50" s="308"/>
      <c r="BD50" s="308"/>
      <c r="BE50" s="306"/>
      <c r="BF50" s="306"/>
      <c r="BG50" s="309"/>
      <c r="BH50" s="308"/>
      <c r="BI50" s="308"/>
      <c r="BJ50" s="306"/>
      <c r="BK50" s="306"/>
      <c r="BL50" s="309"/>
      <c r="BM50" s="308"/>
      <c r="BN50" s="308"/>
      <c r="BO50" s="306"/>
      <c r="BP50" s="306"/>
      <c r="BQ50" s="309"/>
      <c r="BR50" s="308"/>
      <c r="BS50" s="308"/>
      <c r="BT50" s="306"/>
      <c r="BU50" s="306"/>
      <c r="BV50" s="309"/>
      <c r="BW50" s="308"/>
      <c r="BX50" s="527" t="s">
        <v>641</v>
      </c>
      <c r="BY50" s="527" t="s">
        <v>642</v>
      </c>
      <c r="BZ50" s="55">
        <f t="shared" si="0"/>
        <v>1</v>
      </c>
      <c r="CA50" s="55">
        <f t="shared" si="1"/>
        <v>0</v>
      </c>
      <c r="CB50" s="55">
        <f t="shared" si="2"/>
        <v>1</v>
      </c>
      <c r="CC50" s="10"/>
    </row>
    <row r="51" spans="1:81" ht="69.75" customHeight="1" x14ac:dyDescent="0.2">
      <c r="A51" s="4"/>
      <c r="B51" s="303" t="s">
        <v>246</v>
      </c>
      <c r="C51" s="304">
        <v>45504</v>
      </c>
      <c r="D51" s="304">
        <v>45504</v>
      </c>
      <c r="E51" s="311" t="s">
        <v>643</v>
      </c>
      <c r="F51" s="311" t="s">
        <v>644</v>
      </c>
      <c r="G51" s="312">
        <v>44</v>
      </c>
      <c r="H51" s="303" t="s">
        <v>167</v>
      </c>
      <c r="I51" s="311" t="s">
        <v>645</v>
      </c>
      <c r="J51" s="313" t="s">
        <v>604</v>
      </c>
      <c r="K51" s="313" t="s">
        <v>28</v>
      </c>
      <c r="L51" s="314" t="s">
        <v>646</v>
      </c>
      <c r="M51" s="313" t="s">
        <v>647</v>
      </c>
      <c r="N51" s="315">
        <v>0</v>
      </c>
      <c r="O51" s="315">
        <v>1</v>
      </c>
      <c r="P51" s="316">
        <v>45573</v>
      </c>
      <c r="Q51" s="317">
        <v>0.1</v>
      </c>
      <c r="R51" s="318"/>
      <c r="S51" s="313" t="s">
        <v>648</v>
      </c>
      <c r="T51" s="319">
        <v>45595</v>
      </c>
      <c r="U51" s="320"/>
      <c r="V51" s="318"/>
      <c r="W51" s="318"/>
      <c r="X51" s="321"/>
      <c r="Y51" s="320"/>
      <c r="Z51" s="320"/>
      <c r="AA51" s="318"/>
      <c r="AB51" s="318"/>
      <c r="AC51" s="321"/>
      <c r="AD51" s="320"/>
      <c r="AE51" s="320"/>
      <c r="AF51" s="318"/>
      <c r="AG51" s="318"/>
      <c r="AH51" s="321"/>
      <c r="AI51" s="320"/>
      <c r="AJ51" s="320"/>
      <c r="AK51" s="318"/>
      <c r="AL51" s="318"/>
      <c r="AM51" s="321"/>
      <c r="AN51" s="320"/>
      <c r="AO51" s="320"/>
      <c r="AP51" s="318"/>
      <c r="AQ51" s="318"/>
      <c r="AR51" s="321"/>
      <c r="AS51" s="320"/>
      <c r="AT51" s="320"/>
      <c r="AU51" s="318"/>
      <c r="AV51" s="318"/>
      <c r="AW51" s="321"/>
      <c r="AX51" s="320"/>
      <c r="AY51" s="320"/>
      <c r="AZ51" s="318"/>
      <c r="BA51" s="318"/>
      <c r="BB51" s="321"/>
      <c r="BC51" s="320"/>
      <c r="BD51" s="320"/>
      <c r="BE51" s="318"/>
      <c r="BF51" s="318"/>
      <c r="BG51" s="321"/>
      <c r="BH51" s="320"/>
      <c r="BI51" s="320"/>
      <c r="BJ51" s="318"/>
      <c r="BK51" s="318"/>
      <c r="BL51" s="321"/>
      <c r="BM51" s="320"/>
      <c r="BN51" s="320"/>
      <c r="BO51" s="318"/>
      <c r="BP51" s="318"/>
      <c r="BQ51" s="321"/>
      <c r="BR51" s="320"/>
      <c r="BS51" s="320"/>
      <c r="BT51" s="318"/>
      <c r="BU51" s="318"/>
      <c r="BV51" s="321"/>
      <c r="BW51" s="320"/>
      <c r="BX51" s="450"/>
      <c r="BY51" s="450"/>
      <c r="BZ51" s="55">
        <f t="shared" si="0"/>
        <v>0.1</v>
      </c>
      <c r="CA51" s="55">
        <f t="shared" si="1"/>
        <v>0</v>
      </c>
      <c r="CB51" s="55">
        <f t="shared" si="2"/>
        <v>0.1</v>
      </c>
      <c r="CC51" s="10"/>
    </row>
    <row r="52" spans="1:81" ht="64.5" customHeight="1" x14ac:dyDescent="0.2">
      <c r="A52" s="4"/>
      <c r="B52" s="303" t="s">
        <v>246</v>
      </c>
      <c r="C52" s="304">
        <v>45504</v>
      </c>
      <c r="D52" s="304">
        <v>45504</v>
      </c>
      <c r="E52" s="311" t="s">
        <v>643</v>
      </c>
      <c r="F52" s="311" t="s">
        <v>644</v>
      </c>
      <c r="G52" s="312">
        <v>45</v>
      </c>
      <c r="H52" s="303" t="s">
        <v>167</v>
      </c>
      <c r="I52" s="311" t="s">
        <v>645</v>
      </c>
      <c r="J52" s="313" t="s">
        <v>655</v>
      </c>
      <c r="K52" s="313" t="s">
        <v>28</v>
      </c>
      <c r="L52" s="314" t="s">
        <v>656</v>
      </c>
      <c r="M52" s="313" t="s">
        <v>657</v>
      </c>
      <c r="N52" s="315">
        <v>0</v>
      </c>
      <c r="O52" s="315">
        <v>0.85499999999999998</v>
      </c>
      <c r="P52" s="316">
        <v>45573</v>
      </c>
      <c r="Q52" s="317">
        <v>0.1</v>
      </c>
      <c r="R52" s="318"/>
      <c r="S52" s="313" t="s">
        <v>658</v>
      </c>
      <c r="T52" s="319">
        <v>45595</v>
      </c>
      <c r="U52" s="320"/>
      <c r="V52" s="318"/>
      <c r="W52" s="318"/>
      <c r="X52" s="321"/>
      <c r="Y52" s="320"/>
      <c r="Z52" s="320"/>
      <c r="AA52" s="318"/>
      <c r="AB52" s="318"/>
      <c r="AC52" s="321"/>
      <c r="AD52" s="320"/>
      <c r="AE52" s="320"/>
      <c r="AF52" s="318"/>
      <c r="AG52" s="318"/>
      <c r="AH52" s="321"/>
      <c r="AI52" s="320"/>
      <c r="AJ52" s="320"/>
      <c r="AK52" s="318"/>
      <c r="AL52" s="318"/>
      <c r="AM52" s="321"/>
      <c r="AN52" s="320"/>
      <c r="AO52" s="320"/>
      <c r="AP52" s="318"/>
      <c r="AQ52" s="318"/>
      <c r="AR52" s="321"/>
      <c r="AS52" s="320"/>
      <c r="AT52" s="320"/>
      <c r="AU52" s="318"/>
      <c r="AV52" s="318"/>
      <c r="AW52" s="321"/>
      <c r="AX52" s="320"/>
      <c r="AY52" s="320"/>
      <c r="AZ52" s="318"/>
      <c r="BA52" s="318"/>
      <c r="BB52" s="321"/>
      <c r="BC52" s="320"/>
      <c r="BD52" s="320"/>
      <c r="BE52" s="318"/>
      <c r="BF52" s="318"/>
      <c r="BG52" s="321"/>
      <c r="BH52" s="320"/>
      <c r="BI52" s="320"/>
      <c r="BJ52" s="318"/>
      <c r="BK52" s="318"/>
      <c r="BL52" s="321"/>
      <c r="BM52" s="320"/>
      <c r="BN52" s="320"/>
      <c r="BO52" s="318"/>
      <c r="BP52" s="318"/>
      <c r="BQ52" s="321"/>
      <c r="BR52" s="320"/>
      <c r="BS52" s="320"/>
      <c r="BT52" s="318"/>
      <c r="BU52" s="318"/>
      <c r="BV52" s="321"/>
      <c r="BW52" s="320"/>
      <c r="BX52" s="450"/>
      <c r="BY52" s="450"/>
      <c r="BZ52" s="55">
        <f t="shared" si="0"/>
        <v>0.1</v>
      </c>
      <c r="CA52" s="55">
        <f t="shared" si="1"/>
        <v>0</v>
      </c>
      <c r="CB52" s="55">
        <f t="shared" si="2"/>
        <v>0.1</v>
      </c>
      <c r="CC52" s="10"/>
    </row>
    <row r="53" spans="1:81" ht="66" customHeight="1" x14ac:dyDescent="0.2">
      <c r="A53" s="4"/>
      <c r="B53" s="303" t="s">
        <v>246</v>
      </c>
      <c r="C53" s="304">
        <v>45504</v>
      </c>
      <c r="D53" s="304">
        <v>45504</v>
      </c>
      <c r="E53" s="311" t="s">
        <v>643</v>
      </c>
      <c r="F53" s="311" t="s">
        <v>644</v>
      </c>
      <c r="G53" s="312">
        <v>46</v>
      </c>
      <c r="H53" s="303" t="s">
        <v>167</v>
      </c>
      <c r="I53" s="311" t="s">
        <v>645</v>
      </c>
      <c r="J53" s="313" t="s">
        <v>659</v>
      </c>
      <c r="K53" s="313" t="s">
        <v>28</v>
      </c>
      <c r="L53" s="314" t="s">
        <v>660</v>
      </c>
      <c r="M53" s="313" t="s">
        <v>661</v>
      </c>
      <c r="N53" s="315">
        <v>0</v>
      </c>
      <c r="O53" s="315">
        <v>1</v>
      </c>
      <c r="P53" s="316">
        <v>45573</v>
      </c>
      <c r="Q53" s="317">
        <v>0.1</v>
      </c>
      <c r="R53" s="318"/>
      <c r="S53" s="313" t="s">
        <v>662</v>
      </c>
      <c r="T53" s="319">
        <v>45595</v>
      </c>
      <c r="U53" s="320"/>
      <c r="V53" s="318"/>
      <c r="W53" s="318"/>
      <c r="X53" s="321"/>
      <c r="Y53" s="320"/>
      <c r="Z53" s="320"/>
      <c r="AA53" s="318"/>
      <c r="AB53" s="318"/>
      <c r="AC53" s="321"/>
      <c r="AD53" s="320"/>
      <c r="AE53" s="320"/>
      <c r="AF53" s="318"/>
      <c r="AG53" s="318"/>
      <c r="AH53" s="321"/>
      <c r="AI53" s="320"/>
      <c r="AJ53" s="320"/>
      <c r="AK53" s="318"/>
      <c r="AL53" s="318"/>
      <c r="AM53" s="321"/>
      <c r="AN53" s="320"/>
      <c r="AO53" s="320"/>
      <c r="AP53" s="318"/>
      <c r="AQ53" s="318"/>
      <c r="AR53" s="321"/>
      <c r="AS53" s="320"/>
      <c r="AT53" s="320"/>
      <c r="AU53" s="318"/>
      <c r="AV53" s="318"/>
      <c r="AW53" s="321"/>
      <c r="AX53" s="320"/>
      <c r="AY53" s="320"/>
      <c r="AZ53" s="318"/>
      <c r="BA53" s="318"/>
      <c r="BB53" s="321"/>
      <c r="BC53" s="320"/>
      <c r="BD53" s="320"/>
      <c r="BE53" s="318"/>
      <c r="BF53" s="318"/>
      <c r="BG53" s="321"/>
      <c r="BH53" s="320"/>
      <c r="BI53" s="320"/>
      <c r="BJ53" s="318"/>
      <c r="BK53" s="318"/>
      <c r="BL53" s="321"/>
      <c r="BM53" s="320"/>
      <c r="BN53" s="320"/>
      <c r="BO53" s="318"/>
      <c r="BP53" s="318"/>
      <c r="BQ53" s="321"/>
      <c r="BR53" s="320"/>
      <c r="BS53" s="320"/>
      <c r="BT53" s="318"/>
      <c r="BU53" s="318"/>
      <c r="BV53" s="321"/>
      <c r="BW53" s="320"/>
      <c r="BX53" s="450"/>
      <c r="BY53" s="450"/>
      <c r="BZ53" s="55">
        <f t="shared" si="0"/>
        <v>0.1</v>
      </c>
      <c r="CA53" s="55">
        <f t="shared" si="1"/>
        <v>0</v>
      </c>
      <c r="CB53" s="55">
        <f t="shared" si="2"/>
        <v>0.1</v>
      </c>
      <c r="CC53" s="10"/>
    </row>
    <row r="54" spans="1:81" ht="107.25" customHeight="1" x14ac:dyDescent="0.2">
      <c r="A54" s="65"/>
      <c r="B54" s="303" t="s">
        <v>246</v>
      </c>
      <c r="C54" s="304">
        <v>45504</v>
      </c>
      <c r="D54" s="304">
        <v>45504</v>
      </c>
      <c r="E54" s="203" t="s">
        <v>663</v>
      </c>
      <c r="F54" s="203" t="s">
        <v>664</v>
      </c>
      <c r="G54" s="202">
        <v>47</v>
      </c>
      <c r="H54" s="202" t="s">
        <v>322</v>
      </c>
      <c r="I54" s="203" t="s">
        <v>665</v>
      </c>
      <c r="J54" s="203" t="s">
        <v>666</v>
      </c>
      <c r="K54" s="203" t="s">
        <v>30</v>
      </c>
      <c r="L54" s="204">
        <v>45299</v>
      </c>
      <c r="M54" s="203" t="s">
        <v>667</v>
      </c>
      <c r="N54" s="305">
        <v>0</v>
      </c>
      <c r="O54" s="305">
        <v>1</v>
      </c>
      <c r="P54" s="296">
        <v>45573</v>
      </c>
      <c r="Q54" s="306">
        <v>1</v>
      </c>
      <c r="R54" s="306">
        <v>1</v>
      </c>
      <c r="S54" s="203" t="s">
        <v>668</v>
      </c>
      <c r="T54" s="307"/>
      <c r="U54" s="308"/>
      <c r="V54" s="306"/>
      <c r="W54" s="306"/>
      <c r="X54" s="309"/>
      <c r="Y54" s="308"/>
      <c r="Z54" s="308"/>
      <c r="AA54" s="306"/>
      <c r="AB54" s="306"/>
      <c r="AC54" s="309"/>
      <c r="AD54" s="308"/>
      <c r="AE54" s="308"/>
      <c r="AF54" s="306"/>
      <c r="AG54" s="306"/>
      <c r="AH54" s="309"/>
      <c r="AI54" s="308"/>
      <c r="AJ54" s="308"/>
      <c r="AK54" s="306"/>
      <c r="AL54" s="306"/>
      <c r="AM54" s="309"/>
      <c r="AN54" s="308"/>
      <c r="AO54" s="308"/>
      <c r="AP54" s="306"/>
      <c r="AQ54" s="306"/>
      <c r="AR54" s="309"/>
      <c r="AS54" s="308"/>
      <c r="AT54" s="308"/>
      <c r="AU54" s="306"/>
      <c r="AV54" s="306"/>
      <c r="AW54" s="309"/>
      <c r="AX54" s="308"/>
      <c r="AY54" s="308"/>
      <c r="AZ54" s="306"/>
      <c r="BA54" s="306"/>
      <c r="BB54" s="309"/>
      <c r="BC54" s="308"/>
      <c r="BD54" s="308"/>
      <c r="BE54" s="306"/>
      <c r="BF54" s="306"/>
      <c r="BG54" s="309"/>
      <c r="BH54" s="308"/>
      <c r="BI54" s="308"/>
      <c r="BJ54" s="306"/>
      <c r="BK54" s="306"/>
      <c r="BL54" s="309"/>
      <c r="BM54" s="308"/>
      <c r="BN54" s="308"/>
      <c r="BO54" s="306"/>
      <c r="BP54" s="306"/>
      <c r="BQ54" s="309"/>
      <c r="BR54" s="308"/>
      <c r="BS54" s="308"/>
      <c r="BT54" s="306"/>
      <c r="BU54" s="306"/>
      <c r="BV54" s="309"/>
      <c r="BW54" s="308"/>
      <c r="BX54" s="450"/>
      <c r="BY54" s="450"/>
      <c r="BZ54" s="55">
        <f t="shared" si="0"/>
        <v>1</v>
      </c>
      <c r="CA54" s="55">
        <f t="shared" si="1"/>
        <v>0</v>
      </c>
      <c r="CB54" s="55">
        <f t="shared" si="2"/>
        <v>1</v>
      </c>
      <c r="CC54" s="10"/>
    </row>
    <row r="55" spans="1:81" ht="116.25" customHeight="1" x14ac:dyDescent="0.2">
      <c r="A55" s="4"/>
      <c r="B55" s="303" t="s">
        <v>246</v>
      </c>
      <c r="C55" s="304">
        <v>45504</v>
      </c>
      <c r="D55" s="304">
        <v>45504</v>
      </c>
      <c r="E55" s="322" t="s">
        <v>669</v>
      </c>
      <c r="F55" s="322" t="s">
        <v>670</v>
      </c>
      <c r="G55" s="202">
        <v>48</v>
      </c>
      <c r="H55" s="323" t="s">
        <v>167</v>
      </c>
      <c r="I55" s="214" t="s">
        <v>671</v>
      </c>
      <c r="J55" s="322" t="s">
        <v>672</v>
      </c>
      <c r="K55" s="322" t="s">
        <v>28</v>
      </c>
      <c r="L55" s="324" t="s">
        <v>673</v>
      </c>
      <c r="M55" s="322" t="s">
        <v>674</v>
      </c>
      <c r="N55" s="217">
        <v>0</v>
      </c>
      <c r="O55" s="217">
        <v>1</v>
      </c>
      <c r="P55" s="325">
        <v>45573</v>
      </c>
      <c r="Q55" s="317">
        <v>0.1</v>
      </c>
      <c r="R55" s="318">
        <v>0.1</v>
      </c>
      <c r="S55" s="313" t="s">
        <v>675</v>
      </c>
      <c r="T55" s="319">
        <v>45595</v>
      </c>
      <c r="U55" s="326">
        <v>45601</v>
      </c>
      <c r="V55" s="327">
        <v>0.8</v>
      </c>
      <c r="W55" s="327">
        <v>0.8</v>
      </c>
      <c r="X55" s="313" t="s">
        <v>676</v>
      </c>
      <c r="Y55" s="320">
        <v>45719</v>
      </c>
      <c r="Z55" s="320">
        <v>45721</v>
      </c>
      <c r="AA55" s="318">
        <v>1</v>
      </c>
      <c r="AB55" s="318">
        <v>1</v>
      </c>
      <c r="AC55" s="321" t="s">
        <v>677</v>
      </c>
      <c r="AD55" s="320"/>
      <c r="AE55" s="320"/>
      <c r="AF55" s="318"/>
      <c r="AG55" s="318"/>
      <c r="AH55" s="321"/>
      <c r="AI55" s="320"/>
      <c r="AJ55" s="320"/>
      <c r="AK55" s="318"/>
      <c r="AL55" s="318"/>
      <c r="AM55" s="321"/>
      <c r="AN55" s="320"/>
      <c r="AO55" s="320"/>
      <c r="AP55" s="318"/>
      <c r="AQ55" s="318"/>
      <c r="AR55" s="321"/>
      <c r="AS55" s="320"/>
      <c r="AT55" s="320"/>
      <c r="AU55" s="318"/>
      <c r="AV55" s="318"/>
      <c r="AW55" s="321"/>
      <c r="AX55" s="320"/>
      <c r="AY55" s="320"/>
      <c r="AZ55" s="318"/>
      <c r="BA55" s="318"/>
      <c r="BB55" s="321"/>
      <c r="BC55" s="320"/>
      <c r="BD55" s="320"/>
      <c r="BE55" s="318"/>
      <c r="BF55" s="318"/>
      <c r="BG55" s="321"/>
      <c r="BH55" s="320"/>
      <c r="BI55" s="320"/>
      <c r="BJ55" s="318"/>
      <c r="BK55" s="318"/>
      <c r="BL55" s="321"/>
      <c r="BM55" s="320"/>
      <c r="BN55" s="320"/>
      <c r="BO55" s="318"/>
      <c r="BP55" s="318"/>
      <c r="BQ55" s="321"/>
      <c r="BR55" s="320"/>
      <c r="BS55" s="320"/>
      <c r="BT55" s="318"/>
      <c r="BU55" s="318"/>
      <c r="BV55" s="321"/>
      <c r="BW55" s="320"/>
      <c r="BX55" s="450"/>
      <c r="BY55" s="450"/>
      <c r="BZ55" s="55">
        <f t="shared" si="0"/>
        <v>0.1</v>
      </c>
      <c r="CA55" s="55">
        <f t="shared" si="1"/>
        <v>0.8</v>
      </c>
      <c r="CB55" s="55">
        <f t="shared" ref="CB55:CB60" si="3">+BZ55+CA55/2</f>
        <v>0.5</v>
      </c>
      <c r="CC55" s="10"/>
    </row>
    <row r="56" spans="1:81" ht="42" customHeight="1" x14ac:dyDescent="0.2">
      <c r="A56" s="4"/>
      <c r="B56" s="303" t="s">
        <v>246</v>
      </c>
      <c r="C56" s="304">
        <v>45504</v>
      </c>
      <c r="D56" s="304">
        <v>45504</v>
      </c>
      <c r="E56" s="322" t="s">
        <v>669</v>
      </c>
      <c r="F56" s="322" t="s">
        <v>670</v>
      </c>
      <c r="G56" s="202">
        <v>49</v>
      </c>
      <c r="H56" s="323" t="s">
        <v>167</v>
      </c>
      <c r="I56" s="214" t="s">
        <v>683</v>
      </c>
      <c r="J56" s="328"/>
      <c r="K56" s="328"/>
      <c r="L56" s="329"/>
      <c r="M56" s="328"/>
      <c r="N56" s="217">
        <v>0</v>
      </c>
      <c r="O56" s="217">
        <v>1</v>
      </c>
      <c r="P56" s="325">
        <v>45573</v>
      </c>
      <c r="Q56" s="317">
        <v>0.1</v>
      </c>
      <c r="R56" s="318">
        <v>0.1</v>
      </c>
      <c r="S56" s="313" t="s">
        <v>684</v>
      </c>
      <c r="T56" s="319">
        <v>45595</v>
      </c>
      <c r="U56" s="326">
        <v>45601</v>
      </c>
      <c r="V56" s="327">
        <v>0.8</v>
      </c>
      <c r="W56" s="318">
        <v>0.8</v>
      </c>
      <c r="X56" s="313" t="s">
        <v>685</v>
      </c>
      <c r="Y56" s="320">
        <v>45719</v>
      </c>
      <c r="Z56" s="320">
        <v>45721</v>
      </c>
      <c r="AA56" s="318">
        <v>1</v>
      </c>
      <c r="AB56" s="318">
        <v>1</v>
      </c>
      <c r="AC56" s="321" t="s">
        <v>677</v>
      </c>
      <c r="AD56" s="320"/>
      <c r="AE56" s="320"/>
      <c r="AF56" s="318"/>
      <c r="AG56" s="318"/>
      <c r="AH56" s="321"/>
      <c r="AI56" s="320"/>
      <c r="AJ56" s="320"/>
      <c r="AK56" s="318"/>
      <c r="AL56" s="318"/>
      <c r="AM56" s="321"/>
      <c r="AN56" s="320"/>
      <c r="AO56" s="320"/>
      <c r="AP56" s="318"/>
      <c r="AQ56" s="318"/>
      <c r="AR56" s="321"/>
      <c r="AS56" s="320"/>
      <c r="AT56" s="320"/>
      <c r="AU56" s="318"/>
      <c r="AV56" s="318"/>
      <c r="AW56" s="321"/>
      <c r="AX56" s="320"/>
      <c r="AY56" s="320"/>
      <c r="AZ56" s="318"/>
      <c r="BA56" s="318"/>
      <c r="BB56" s="321"/>
      <c r="BC56" s="320"/>
      <c r="BD56" s="320"/>
      <c r="BE56" s="318"/>
      <c r="BF56" s="318"/>
      <c r="BG56" s="321"/>
      <c r="BH56" s="320"/>
      <c r="BI56" s="320"/>
      <c r="BJ56" s="318"/>
      <c r="BK56" s="318"/>
      <c r="BL56" s="321"/>
      <c r="BM56" s="320"/>
      <c r="BN56" s="320"/>
      <c r="BO56" s="318"/>
      <c r="BP56" s="318"/>
      <c r="BQ56" s="321"/>
      <c r="BR56" s="320"/>
      <c r="BS56" s="320"/>
      <c r="BT56" s="318"/>
      <c r="BU56" s="318"/>
      <c r="BV56" s="321"/>
      <c r="BW56" s="320"/>
      <c r="BX56" s="450"/>
      <c r="BY56" s="450"/>
      <c r="BZ56" s="55">
        <f t="shared" si="0"/>
        <v>0.1</v>
      </c>
      <c r="CA56" s="55">
        <f t="shared" si="1"/>
        <v>0.8</v>
      </c>
      <c r="CB56" s="55">
        <f t="shared" si="3"/>
        <v>0.5</v>
      </c>
      <c r="CC56" s="10"/>
    </row>
    <row r="57" spans="1:81" ht="42" customHeight="1" x14ac:dyDescent="0.2">
      <c r="A57" s="4"/>
      <c r="B57" s="303" t="s">
        <v>246</v>
      </c>
      <c r="C57" s="304">
        <v>45504</v>
      </c>
      <c r="D57" s="304">
        <v>45504</v>
      </c>
      <c r="E57" s="322" t="s">
        <v>669</v>
      </c>
      <c r="F57" s="322" t="s">
        <v>670</v>
      </c>
      <c r="G57" s="202">
        <v>50</v>
      </c>
      <c r="H57" s="323" t="s">
        <v>167</v>
      </c>
      <c r="I57" s="214" t="s">
        <v>691</v>
      </c>
      <c r="J57" s="328"/>
      <c r="K57" s="328"/>
      <c r="L57" s="329"/>
      <c r="M57" s="328"/>
      <c r="N57" s="217">
        <v>0</v>
      </c>
      <c r="O57" s="217">
        <v>1</v>
      </c>
      <c r="P57" s="325">
        <v>45573</v>
      </c>
      <c r="Q57" s="317">
        <v>0.1</v>
      </c>
      <c r="R57" s="318">
        <v>0.1</v>
      </c>
      <c r="S57" s="313" t="s">
        <v>692</v>
      </c>
      <c r="T57" s="319">
        <v>45595</v>
      </c>
      <c r="U57" s="326">
        <v>45601</v>
      </c>
      <c r="V57" s="327">
        <v>0.8</v>
      </c>
      <c r="W57" s="318">
        <v>0.8</v>
      </c>
      <c r="X57" s="313" t="s">
        <v>693</v>
      </c>
      <c r="Y57" s="320">
        <v>45719</v>
      </c>
      <c r="Z57" s="320">
        <v>45721</v>
      </c>
      <c r="AA57" s="318">
        <v>1</v>
      </c>
      <c r="AB57" s="318">
        <v>1</v>
      </c>
      <c r="AC57" s="321" t="s">
        <v>677</v>
      </c>
      <c r="AD57" s="320"/>
      <c r="AE57" s="320"/>
      <c r="AF57" s="318"/>
      <c r="AG57" s="318"/>
      <c r="AH57" s="321"/>
      <c r="AI57" s="320"/>
      <c r="AJ57" s="320"/>
      <c r="AK57" s="318"/>
      <c r="AL57" s="318"/>
      <c r="AM57" s="321"/>
      <c r="AN57" s="320"/>
      <c r="AO57" s="320"/>
      <c r="AP57" s="318"/>
      <c r="AQ57" s="318"/>
      <c r="AR57" s="321"/>
      <c r="AS57" s="320"/>
      <c r="AT57" s="320"/>
      <c r="AU57" s="318"/>
      <c r="AV57" s="318"/>
      <c r="AW57" s="321"/>
      <c r="AX57" s="320"/>
      <c r="AY57" s="320"/>
      <c r="AZ57" s="318"/>
      <c r="BA57" s="318"/>
      <c r="BB57" s="321"/>
      <c r="BC57" s="320"/>
      <c r="BD57" s="320"/>
      <c r="BE57" s="318"/>
      <c r="BF57" s="318"/>
      <c r="BG57" s="321"/>
      <c r="BH57" s="320"/>
      <c r="BI57" s="320"/>
      <c r="BJ57" s="318"/>
      <c r="BK57" s="318"/>
      <c r="BL57" s="321"/>
      <c r="BM57" s="320"/>
      <c r="BN57" s="320"/>
      <c r="BO57" s="318"/>
      <c r="BP57" s="318"/>
      <c r="BQ57" s="321"/>
      <c r="BR57" s="320"/>
      <c r="BS57" s="320"/>
      <c r="BT57" s="318"/>
      <c r="BU57" s="318"/>
      <c r="BV57" s="321"/>
      <c r="BW57" s="320"/>
      <c r="BX57" s="450"/>
      <c r="BY57" s="450"/>
      <c r="BZ57" s="55">
        <f t="shared" si="0"/>
        <v>0.1</v>
      </c>
      <c r="CA57" s="55">
        <f t="shared" si="1"/>
        <v>0.8</v>
      </c>
      <c r="CB57" s="55">
        <f t="shared" si="3"/>
        <v>0.5</v>
      </c>
      <c r="CC57" s="10"/>
    </row>
    <row r="58" spans="1:81" ht="42" customHeight="1" x14ac:dyDescent="0.2">
      <c r="A58" s="4"/>
      <c r="B58" s="303" t="s">
        <v>246</v>
      </c>
      <c r="C58" s="304">
        <v>45504</v>
      </c>
      <c r="D58" s="304">
        <v>45504</v>
      </c>
      <c r="E58" s="322" t="s">
        <v>669</v>
      </c>
      <c r="F58" s="322" t="s">
        <v>670</v>
      </c>
      <c r="G58" s="202">
        <v>51</v>
      </c>
      <c r="H58" s="323" t="s">
        <v>167</v>
      </c>
      <c r="I58" s="214" t="s">
        <v>698</v>
      </c>
      <c r="J58" s="328"/>
      <c r="K58" s="328"/>
      <c r="L58" s="329"/>
      <c r="M58" s="328"/>
      <c r="N58" s="217">
        <v>0</v>
      </c>
      <c r="O58" s="217">
        <v>1</v>
      </c>
      <c r="P58" s="325">
        <v>45573</v>
      </c>
      <c r="Q58" s="317">
        <v>0.1</v>
      </c>
      <c r="R58" s="318">
        <v>0.1</v>
      </c>
      <c r="S58" s="313" t="s">
        <v>699</v>
      </c>
      <c r="T58" s="319">
        <v>45595</v>
      </c>
      <c r="U58" s="326">
        <v>45601</v>
      </c>
      <c r="V58" s="327">
        <v>0.8</v>
      </c>
      <c r="W58" s="318">
        <v>0.8</v>
      </c>
      <c r="X58" s="313" t="s">
        <v>700</v>
      </c>
      <c r="Y58" s="320">
        <v>45719</v>
      </c>
      <c r="Z58" s="320">
        <v>45721</v>
      </c>
      <c r="AA58" s="318">
        <v>1</v>
      </c>
      <c r="AB58" s="318">
        <v>1</v>
      </c>
      <c r="AC58" s="321" t="s">
        <v>677</v>
      </c>
      <c r="AD58" s="320"/>
      <c r="AE58" s="320"/>
      <c r="AF58" s="318"/>
      <c r="AG58" s="318"/>
      <c r="AH58" s="321"/>
      <c r="AI58" s="320"/>
      <c r="AJ58" s="320"/>
      <c r="AK58" s="318"/>
      <c r="AL58" s="318"/>
      <c r="AM58" s="321"/>
      <c r="AN58" s="320"/>
      <c r="AO58" s="320"/>
      <c r="AP58" s="318"/>
      <c r="AQ58" s="318"/>
      <c r="AR58" s="321"/>
      <c r="AS58" s="320"/>
      <c r="AT58" s="320"/>
      <c r="AU58" s="318"/>
      <c r="AV58" s="318"/>
      <c r="AW58" s="321"/>
      <c r="AX58" s="320"/>
      <c r="AY58" s="320"/>
      <c r="AZ58" s="318"/>
      <c r="BA58" s="318"/>
      <c r="BB58" s="321"/>
      <c r="BC58" s="320"/>
      <c r="BD58" s="320"/>
      <c r="BE58" s="318"/>
      <c r="BF58" s="318"/>
      <c r="BG58" s="321"/>
      <c r="BH58" s="320"/>
      <c r="BI58" s="320"/>
      <c r="BJ58" s="318"/>
      <c r="BK58" s="318"/>
      <c r="BL58" s="321"/>
      <c r="BM58" s="320"/>
      <c r="BN58" s="320"/>
      <c r="BO58" s="318"/>
      <c r="BP58" s="318"/>
      <c r="BQ58" s="321"/>
      <c r="BR58" s="320"/>
      <c r="BS58" s="320"/>
      <c r="BT58" s="318"/>
      <c r="BU58" s="318"/>
      <c r="BV58" s="321"/>
      <c r="BW58" s="320"/>
      <c r="BX58" s="450"/>
      <c r="BY58" s="450"/>
      <c r="BZ58" s="55">
        <f t="shared" si="0"/>
        <v>0.1</v>
      </c>
      <c r="CA58" s="55">
        <f t="shared" si="1"/>
        <v>0.8</v>
      </c>
      <c r="CB58" s="55">
        <f t="shared" si="3"/>
        <v>0.5</v>
      </c>
      <c r="CC58" s="10"/>
    </row>
    <row r="59" spans="1:81" ht="42" customHeight="1" x14ac:dyDescent="0.2">
      <c r="A59" s="4"/>
      <c r="B59" s="303" t="s">
        <v>246</v>
      </c>
      <c r="C59" s="304">
        <v>45504</v>
      </c>
      <c r="D59" s="304">
        <v>45504</v>
      </c>
      <c r="E59" s="322" t="s">
        <v>669</v>
      </c>
      <c r="F59" s="322" t="s">
        <v>670</v>
      </c>
      <c r="G59" s="202">
        <v>52</v>
      </c>
      <c r="H59" s="323" t="s">
        <v>167</v>
      </c>
      <c r="I59" s="214" t="s">
        <v>705</v>
      </c>
      <c r="J59" s="328"/>
      <c r="K59" s="328"/>
      <c r="L59" s="329"/>
      <c r="M59" s="328"/>
      <c r="N59" s="217">
        <v>0</v>
      </c>
      <c r="O59" s="217">
        <v>1</v>
      </c>
      <c r="P59" s="325">
        <v>45573</v>
      </c>
      <c r="Q59" s="317">
        <v>0.1</v>
      </c>
      <c r="R59" s="318">
        <v>0.1</v>
      </c>
      <c r="S59" s="313" t="s">
        <v>706</v>
      </c>
      <c r="T59" s="319">
        <v>45595</v>
      </c>
      <c r="U59" s="326">
        <v>45601</v>
      </c>
      <c r="V59" s="327">
        <v>0.8</v>
      </c>
      <c r="W59" s="318">
        <v>0.8</v>
      </c>
      <c r="X59" s="313" t="s">
        <v>707</v>
      </c>
      <c r="Y59" s="320">
        <v>45719</v>
      </c>
      <c r="Z59" s="320">
        <v>45721</v>
      </c>
      <c r="AA59" s="318">
        <v>1</v>
      </c>
      <c r="AB59" s="318">
        <v>1</v>
      </c>
      <c r="AC59" s="321" t="s">
        <v>677</v>
      </c>
      <c r="AD59" s="320"/>
      <c r="AE59" s="320"/>
      <c r="AF59" s="318"/>
      <c r="AG59" s="318"/>
      <c r="AH59" s="321"/>
      <c r="AI59" s="320"/>
      <c r="AJ59" s="320"/>
      <c r="AK59" s="318"/>
      <c r="AL59" s="318"/>
      <c r="AM59" s="321"/>
      <c r="AN59" s="320"/>
      <c r="AO59" s="320"/>
      <c r="AP59" s="318"/>
      <c r="AQ59" s="318"/>
      <c r="AR59" s="321"/>
      <c r="AS59" s="320"/>
      <c r="AT59" s="320"/>
      <c r="AU59" s="318"/>
      <c r="AV59" s="318"/>
      <c r="AW59" s="321"/>
      <c r="AX59" s="320"/>
      <c r="AY59" s="320"/>
      <c r="AZ59" s="318"/>
      <c r="BA59" s="318"/>
      <c r="BB59" s="321"/>
      <c r="BC59" s="320"/>
      <c r="BD59" s="320"/>
      <c r="BE59" s="318"/>
      <c r="BF59" s="318"/>
      <c r="BG59" s="321"/>
      <c r="BH59" s="320"/>
      <c r="BI59" s="320"/>
      <c r="BJ59" s="318"/>
      <c r="BK59" s="318"/>
      <c r="BL59" s="321"/>
      <c r="BM59" s="320"/>
      <c r="BN59" s="320"/>
      <c r="BO59" s="318"/>
      <c r="BP59" s="318"/>
      <c r="BQ59" s="321"/>
      <c r="BR59" s="320"/>
      <c r="BS59" s="320"/>
      <c r="BT59" s="318"/>
      <c r="BU59" s="318"/>
      <c r="BV59" s="321"/>
      <c r="BW59" s="320"/>
      <c r="BX59" s="450"/>
      <c r="BY59" s="450"/>
      <c r="BZ59" s="55">
        <f t="shared" si="0"/>
        <v>0.1</v>
      </c>
      <c r="CA59" s="55">
        <f t="shared" si="1"/>
        <v>0.8</v>
      </c>
      <c r="CB59" s="55">
        <f t="shared" si="3"/>
        <v>0.5</v>
      </c>
      <c r="CC59" s="10"/>
    </row>
    <row r="60" spans="1:81" ht="42" customHeight="1" x14ac:dyDescent="0.2">
      <c r="A60" s="4"/>
      <c r="B60" s="303" t="s">
        <v>246</v>
      </c>
      <c r="C60" s="304">
        <v>45504</v>
      </c>
      <c r="D60" s="304">
        <v>45504</v>
      </c>
      <c r="E60" s="322" t="s">
        <v>669</v>
      </c>
      <c r="F60" s="322" t="s">
        <v>670</v>
      </c>
      <c r="G60" s="202">
        <v>53</v>
      </c>
      <c r="H60" s="323" t="s">
        <v>167</v>
      </c>
      <c r="I60" s="214" t="s">
        <v>712</v>
      </c>
      <c r="J60" s="330"/>
      <c r="K60" s="330"/>
      <c r="L60" s="331"/>
      <c r="M60" s="330"/>
      <c r="N60" s="217">
        <v>0</v>
      </c>
      <c r="O60" s="217">
        <v>1</v>
      </c>
      <c r="P60" s="325">
        <v>45573</v>
      </c>
      <c r="Q60" s="317">
        <v>0.1</v>
      </c>
      <c r="R60" s="318">
        <v>0.1</v>
      </c>
      <c r="S60" s="313" t="s">
        <v>713</v>
      </c>
      <c r="T60" s="319">
        <v>45595</v>
      </c>
      <c r="U60" s="326">
        <v>45601</v>
      </c>
      <c r="V60" s="327">
        <v>0.8</v>
      </c>
      <c r="W60" s="318">
        <v>0.8</v>
      </c>
      <c r="X60" s="313" t="s">
        <v>714</v>
      </c>
      <c r="Y60" s="320">
        <v>45719</v>
      </c>
      <c r="Z60" s="320">
        <v>45721</v>
      </c>
      <c r="AA60" s="318">
        <v>1</v>
      </c>
      <c r="AB60" s="318">
        <v>1</v>
      </c>
      <c r="AC60" s="321" t="s">
        <v>677</v>
      </c>
      <c r="AD60" s="320"/>
      <c r="AE60" s="320"/>
      <c r="AF60" s="318"/>
      <c r="AG60" s="318"/>
      <c r="AH60" s="321"/>
      <c r="AI60" s="320"/>
      <c r="AJ60" s="320"/>
      <c r="AK60" s="318"/>
      <c r="AL60" s="318"/>
      <c r="AM60" s="321"/>
      <c r="AN60" s="320"/>
      <c r="AO60" s="320"/>
      <c r="AP60" s="318"/>
      <c r="AQ60" s="318"/>
      <c r="AR60" s="321"/>
      <c r="AS60" s="320"/>
      <c r="AT60" s="320"/>
      <c r="AU60" s="318"/>
      <c r="AV60" s="318"/>
      <c r="AW60" s="321"/>
      <c r="AX60" s="320"/>
      <c r="AY60" s="320"/>
      <c r="AZ60" s="318"/>
      <c r="BA60" s="318"/>
      <c r="BB60" s="321"/>
      <c r="BC60" s="320"/>
      <c r="BD60" s="320"/>
      <c r="BE60" s="318"/>
      <c r="BF60" s="318"/>
      <c r="BG60" s="321"/>
      <c r="BH60" s="320"/>
      <c r="BI60" s="320"/>
      <c r="BJ60" s="318"/>
      <c r="BK60" s="318"/>
      <c r="BL60" s="321"/>
      <c r="BM60" s="320"/>
      <c r="BN60" s="320"/>
      <c r="BO60" s="318"/>
      <c r="BP60" s="318"/>
      <c r="BQ60" s="321"/>
      <c r="BR60" s="320"/>
      <c r="BS60" s="320"/>
      <c r="BT60" s="318"/>
      <c r="BU60" s="318"/>
      <c r="BV60" s="321"/>
      <c r="BW60" s="320"/>
      <c r="BX60" s="450"/>
      <c r="BY60" s="450"/>
      <c r="BZ60" s="55">
        <f t="shared" si="0"/>
        <v>0.1</v>
      </c>
      <c r="CA60" s="55">
        <f t="shared" si="1"/>
        <v>0.8</v>
      </c>
      <c r="CB60" s="55">
        <f t="shared" si="3"/>
        <v>0.5</v>
      </c>
      <c r="CC60" s="10"/>
    </row>
    <row r="61" spans="1:81" ht="120.75" customHeight="1" x14ac:dyDescent="0.2">
      <c r="A61" s="4"/>
      <c r="B61" s="303" t="s">
        <v>246</v>
      </c>
      <c r="C61" s="304">
        <v>45504</v>
      </c>
      <c r="D61" s="304">
        <v>45504</v>
      </c>
      <c r="E61" s="214" t="s">
        <v>719</v>
      </c>
      <c r="F61" s="214" t="s">
        <v>720</v>
      </c>
      <c r="G61" s="202">
        <v>54</v>
      </c>
      <c r="H61" s="215" t="s">
        <v>322</v>
      </c>
      <c r="I61" s="214" t="s">
        <v>721</v>
      </c>
      <c r="J61" s="214" t="s">
        <v>722</v>
      </c>
      <c r="K61" s="214" t="s">
        <v>28</v>
      </c>
      <c r="L61" s="332" t="s">
        <v>656</v>
      </c>
      <c r="M61" s="214" t="s">
        <v>723</v>
      </c>
      <c r="N61" s="217">
        <v>0</v>
      </c>
      <c r="O61" s="215" t="s">
        <v>724</v>
      </c>
      <c r="P61" s="333">
        <v>45514</v>
      </c>
      <c r="Q61" s="317">
        <v>0.1</v>
      </c>
      <c r="R61" s="318">
        <v>0.1</v>
      </c>
      <c r="S61" s="313" t="s">
        <v>725</v>
      </c>
      <c r="T61" s="319">
        <v>45576</v>
      </c>
      <c r="U61" s="320">
        <v>45577</v>
      </c>
      <c r="V61" s="318">
        <v>1</v>
      </c>
      <c r="W61" s="318">
        <v>1</v>
      </c>
      <c r="X61" s="321" t="s">
        <v>677</v>
      </c>
      <c r="Y61" s="334" t="s">
        <v>174</v>
      </c>
      <c r="Z61" s="320"/>
      <c r="AA61" s="318"/>
      <c r="AB61" s="318"/>
      <c r="AC61" s="321"/>
      <c r="AD61" s="320"/>
      <c r="AE61" s="320"/>
      <c r="AF61" s="318"/>
      <c r="AG61" s="318"/>
      <c r="AH61" s="321"/>
      <c r="AI61" s="320"/>
      <c r="AJ61" s="320"/>
      <c r="AK61" s="318"/>
      <c r="AL61" s="318"/>
      <c r="AM61" s="321"/>
      <c r="AN61" s="320"/>
      <c r="AO61" s="320"/>
      <c r="AP61" s="318"/>
      <c r="AQ61" s="318"/>
      <c r="AR61" s="321"/>
      <c r="AS61" s="320"/>
      <c r="AT61" s="320"/>
      <c r="AU61" s="318"/>
      <c r="AV61" s="318"/>
      <c r="AW61" s="321"/>
      <c r="AX61" s="320"/>
      <c r="AY61" s="320"/>
      <c r="AZ61" s="318"/>
      <c r="BA61" s="318"/>
      <c r="BB61" s="321"/>
      <c r="BC61" s="320"/>
      <c r="BD61" s="320"/>
      <c r="BE61" s="318"/>
      <c r="BF61" s="318"/>
      <c r="BG61" s="321"/>
      <c r="BH61" s="320"/>
      <c r="BI61" s="320"/>
      <c r="BJ61" s="318"/>
      <c r="BK61" s="318"/>
      <c r="BL61" s="321"/>
      <c r="BM61" s="320"/>
      <c r="BN61" s="320"/>
      <c r="BO61" s="318"/>
      <c r="BP61" s="318"/>
      <c r="BQ61" s="321"/>
      <c r="BR61" s="320"/>
      <c r="BS61" s="320"/>
      <c r="BT61" s="318"/>
      <c r="BU61" s="318"/>
      <c r="BV61" s="321"/>
      <c r="BW61" s="320"/>
      <c r="BX61" s="450"/>
      <c r="BY61" s="450"/>
      <c r="BZ61" s="55">
        <f t="shared" si="0"/>
        <v>0.1</v>
      </c>
      <c r="CA61" s="55">
        <f t="shared" si="1"/>
        <v>1</v>
      </c>
      <c r="CB61" s="55">
        <f t="shared" ref="CB61:CB66" si="4">+BZ61</f>
        <v>0.1</v>
      </c>
      <c r="CC61" s="10"/>
    </row>
    <row r="62" spans="1:81" ht="81" customHeight="1" x14ac:dyDescent="0.2">
      <c r="A62" s="4"/>
      <c r="B62" s="303" t="s">
        <v>246</v>
      </c>
      <c r="C62" s="304">
        <v>45504</v>
      </c>
      <c r="D62" s="304">
        <v>45504</v>
      </c>
      <c r="E62" s="311" t="s">
        <v>730</v>
      </c>
      <c r="F62" s="311" t="s">
        <v>731</v>
      </c>
      <c r="G62" s="312">
        <v>55</v>
      </c>
      <c r="H62" s="312" t="s">
        <v>167</v>
      </c>
      <c r="I62" s="313" t="s">
        <v>732</v>
      </c>
      <c r="J62" s="313" t="s">
        <v>733</v>
      </c>
      <c r="K62" s="313" t="s">
        <v>49</v>
      </c>
      <c r="L62" s="335" t="s">
        <v>734</v>
      </c>
      <c r="M62" s="313" t="s">
        <v>735</v>
      </c>
      <c r="N62" s="336">
        <v>0</v>
      </c>
      <c r="O62" s="336">
        <v>1</v>
      </c>
      <c r="P62" s="337">
        <v>45514</v>
      </c>
      <c r="Q62" s="317">
        <v>0.1</v>
      </c>
      <c r="R62" s="318"/>
      <c r="S62" s="313" t="s">
        <v>736</v>
      </c>
      <c r="T62" s="319">
        <v>45585</v>
      </c>
      <c r="U62" s="320">
        <v>45630</v>
      </c>
      <c r="V62" s="318">
        <v>0</v>
      </c>
      <c r="W62" s="318"/>
      <c r="X62" s="312" t="s">
        <v>737</v>
      </c>
      <c r="Y62" s="320"/>
      <c r="Z62" s="320"/>
      <c r="AA62" s="318"/>
      <c r="AB62" s="318"/>
      <c r="AC62" s="321"/>
      <c r="AD62" s="320"/>
      <c r="AE62" s="320"/>
      <c r="AF62" s="318"/>
      <c r="AG62" s="318"/>
      <c r="AH62" s="321"/>
      <c r="AI62" s="320"/>
      <c r="AJ62" s="320"/>
      <c r="AK62" s="318"/>
      <c r="AL62" s="318"/>
      <c r="AM62" s="321"/>
      <c r="AN62" s="320"/>
      <c r="AO62" s="320"/>
      <c r="AP62" s="318"/>
      <c r="AQ62" s="318"/>
      <c r="AR62" s="321"/>
      <c r="AS62" s="320"/>
      <c r="AT62" s="320"/>
      <c r="AU62" s="318"/>
      <c r="AV62" s="318"/>
      <c r="AW62" s="321"/>
      <c r="AX62" s="320"/>
      <c r="AY62" s="320"/>
      <c r="AZ62" s="318"/>
      <c r="BA62" s="318"/>
      <c r="BB62" s="321"/>
      <c r="BC62" s="320"/>
      <c r="BD62" s="320"/>
      <c r="BE62" s="318"/>
      <c r="BF62" s="318"/>
      <c r="BG62" s="321"/>
      <c r="BH62" s="320"/>
      <c r="BI62" s="320"/>
      <c r="BJ62" s="318"/>
      <c r="BK62" s="318"/>
      <c r="BL62" s="321"/>
      <c r="BM62" s="320"/>
      <c r="BN62" s="320"/>
      <c r="BO62" s="318"/>
      <c r="BP62" s="318"/>
      <c r="BQ62" s="321"/>
      <c r="BR62" s="320"/>
      <c r="BS62" s="320"/>
      <c r="BT62" s="318"/>
      <c r="BU62" s="318"/>
      <c r="BV62" s="321"/>
      <c r="BW62" s="320"/>
      <c r="BX62" s="450"/>
      <c r="BY62" s="450"/>
      <c r="BZ62" s="55">
        <f t="shared" si="0"/>
        <v>0.1</v>
      </c>
      <c r="CA62" s="55">
        <f t="shared" si="1"/>
        <v>0</v>
      </c>
      <c r="CB62" s="55">
        <f t="shared" si="4"/>
        <v>0.1</v>
      </c>
      <c r="CC62" s="10"/>
    </row>
    <row r="63" spans="1:81" ht="63" customHeight="1" x14ac:dyDescent="0.2">
      <c r="A63" s="4"/>
      <c r="B63" s="303" t="s">
        <v>246</v>
      </c>
      <c r="C63" s="304">
        <v>45504</v>
      </c>
      <c r="D63" s="304">
        <v>45504</v>
      </c>
      <c r="E63" s="311" t="s">
        <v>730</v>
      </c>
      <c r="F63" s="311" t="s">
        <v>731</v>
      </c>
      <c r="G63" s="312">
        <v>56</v>
      </c>
      <c r="H63" s="312" t="s">
        <v>167</v>
      </c>
      <c r="I63" s="313" t="s">
        <v>742</v>
      </c>
      <c r="J63" s="313" t="s">
        <v>743</v>
      </c>
      <c r="K63" s="313" t="s">
        <v>49</v>
      </c>
      <c r="L63" s="335" t="s">
        <v>673</v>
      </c>
      <c r="M63" s="313" t="s">
        <v>744</v>
      </c>
      <c r="N63" s="336">
        <v>0</v>
      </c>
      <c r="O63" s="312" t="s">
        <v>724</v>
      </c>
      <c r="P63" s="337">
        <v>45514</v>
      </c>
      <c r="Q63" s="338">
        <v>0</v>
      </c>
      <c r="R63" s="318"/>
      <c r="S63" s="313" t="s">
        <v>745</v>
      </c>
      <c r="T63" s="319">
        <v>45591</v>
      </c>
      <c r="U63" s="320">
        <v>45630</v>
      </c>
      <c r="V63" s="318">
        <v>0</v>
      </c>
      <c r="W63" s="318"/>
      <c r="X63" s="312" t="s">
        <v>737</v>
      </c>
      <c r="Y63" s="320"/>
      <c r="Z63" s="320"/>
      <c r="AA63" s="318"/>
      <c r="AB63" s="318"/>
      <c r="AC63" s="321"/>
      <c r="AD63" s="320"/>
      <c r="AE63" s="320"/>
      <c r="AF63" s="318"/>
      <c r="AG63" s="318"/>
      <c r="AH63" s="321"/>
      <c r="AI63" s="320"/>
      <c r="AJ63" s="320"/>
      <c r="AK63" s="318"/>
      <c r="AL63" s="318"/>
      <c r="AM63" s="321"/>
      <c r="AN63" s="320"/>
      <c r="AO63" s="320"/>
      <c r="AP63" s="318"/>
      <c r="AQ63" s="318"/>
      <c r="AR63" s="321"/>
      <c r="AS63" s="320"/>
      <c r="AT63" s="320"/>
      <c r="AU63" s="318"/>
      <c r="AV63" s="318"/>
      <c r="AW63" s="321"/>
      <c r="AX63" s="320"/>
      <c r="AY63" s="320"/>
      <c r="AZ63" s="318"/>
      <c r="BA63" s="318"/>
      <c r="BB63" s="321"/>
      <c r="BC63" s="320"/>
      <c r="BD63" s="320"/>
      <c r="BE63" s="318"/>
      <c r="BF63" s="318"/>
      <c r="BG63" s="321"/>
      <c r="BH63" s="320"/>
      <c r="BI63" s="320"/>
      <c r="BJ63" s="318"/>
      <c r="BK63" s="318"/>
      <c r="BL63" s="321"/>
      <c r="BM63" s="320"/>
      <c r="BN63" s="320"/>
      <c r="BO63" s="318"/>
      <c r="BP63" s="318"/>
      <c r="BQ63" s="321"/>
      <c r="BR63" s="320"/>
      <c r="BS63" s="320"/>
      <c r="BT63" s="318"/>
      <c r="BU63" s="318"/>
      <c r="BV63" s="321"/>
      <c r="BW63" s="320"/>
      <c r="BX63" s="450"/>
      <c r="BY63" s="450"/>
      <c r="BZ63" s="55">
        <f t="shared" si="0"/>
        <v>0</v>
      </c>
      <c r="CA63" s="55">
        <f t="shared" si="1"/>
        <v>0</v>
      </c>
      <c r="CB63" s="55">
        <f t="shared" si="4"/>
        <v>0</v>
      </c>
      <c r="CC63" s="10"/>
    </row>
    <row r="64" spans="1:81" ht="266.25" customHeight="1" x14ac:dyDescent="0.2">
      <c r="A64" s="65"/>
      <c r="B64" s="303" t="s">
        <v>246</v>
      </c>
      <c r="C64" s="304">
        <v>45504</v>
      </c>
      <c r="D64" s="304">
        <v>45504</v>
      </c>
      <c r="E64" s="203" t="s">
        <v>750</v>
      </c>
      <c r="F64" s="203" t="s">
        <v>751</v>
      </c>
      <c r="G64" s="202">
        <v>57</v>
      </c>
      <c r="H64" s="202" t="s">
        <v>167</v>
      </c>
      <c r="I64" s="203" t="s">
        <v>752</v>
      </c>
      <c r="J64" s="203" t="s">
        <v>753</v>
      </c>
      <c r="K64" s="203" t="s">
        <v>19</v>
      </c>
      <c r="L64" s="204" t="s">
        <v>754</v>
      </c>
      <c r="M64" s="202" t="s">
        <v>755</v>
      </c>
      <c r="N64" s="206">
        <v>0</v>
      </c>
      <c r="O64" s="206">
        <v>1</v>
      </c>
      <c r="P64" s="296">
        <v>45573</v>
      </c>
      <c r="Q64" s="306">
        <v>0.8</v>
      </c>
      <c r="R64" s="306">
        <f>+Q64/O64</f>
        <v>0.8</v>
      </c>
      <c r="S64" s="203" t="s">
        <v>756</v>
      </c>
      <c r="T64" s="307">
        <v>45585</v>
      </c>
      <c r="U64" s="308">
        <v>45630</v>
      </c>
      <c r="V64" s="306">
        <v>1</v>
      </c>
      <c r="W64" s="306">
        <v>1</v>
      </c>
      <c r="X64" s="202" t="s">
        <v>757</v>
      </c>
      <c r="Y64" s="308"/>
      <c r="Z64" s="308"/>
      <c r="AA64" s="306"/>
      <c r="AB64" s="306"/>
      <c r="AC64" s="309"/>
      <c r="AD64" s="308"/>
      <c r="AE64" s="308"/>
      <c r="AF64" s="306"/>
      <c r="AG64" s="306"/>
      <c r="AH64" s="309"/>
      <c r="AI64" s="308"/>
      <c r="AJ64" s="308"/>
      <c r="AK64" s="306"/>
      <c r="AL64" s="306"/>
      <c r="AM64" s="309"/>
      <c r="AN64" s="308"/>
      <c r="AO64" s="308"/>
      <c r="AP64" s="306"/>
      <c r="AQ64" s="306"/>
      <c r="AR64" s="309"/>
      <c r="AS64" s="308"/>
      <c r="AT64" s="308"/>
      <c r="AU64" s="306"/>
      <c r="AV64" s="306"/>
      <c r="AW64" s="309"/>
      <c r="AX64" s="308"/>
      <c r="AY64" s="308"/>
      <c r="AZ64" s="306"/>
      <c r="BA64" s="306"/>
      <c r="BB64" s="309"/>
      <c r="BC64" s="308"/>
      <c r="BD64" s="308"/>
      <c r="BE64" s="306"/>
      <c r="BF64" s="306"/>
      <c r="BG64" s="309"/>
      <c r="BH64" s="308"/>
      <c r="BI64" s="308"/>
      <c r="BJ64" s="306"/>
      <c r="BK64" s="306"/>
      <c r="BL64" s="309"/>
      <c r="BM64" s="308"/>
      <c r="BN64" s="308"/>
      <c r="BO64" s="306"/>
      <c r="BP64" s="306"/>
      <c r="BQ64" s="309"/>
      <c r="BR64" s="308"/>
      <c r="BS64" s="308"/>
      <c r="BT64" s="306"/>
      <c r="BU64" s="306"/>
      <c r="BV64" s="309"/>
      <c r="BW64" s="308"/>
      <c r="BX64" s="451"/>
      <c r="BY64" s="451"/>
      <c r="BZ64" s="55">
        <f t="shared" si="0"/>
        <v>0.8</v>
      </c>
      <c r="CA64" s="55">
        <f t="shared" si="1"/>
        <v>1</v>
      </c>
      <c r="CB64" s="55">
        <f t="shared" si="4"/>
        <v>0.8</v>
      </c>
      <c r="CC64" s="10"/>
    </row>
    <row r="65" spans="1:81" ht="84.75" customHeight="1" x14ac:dyDescent="0.2">
      <c r="A65" s="4"/>
      <c r="B65" s="339" t="s">
        <v>256</v>
      </c>
      <c r="C65" s="339" t="s">
        <v>758</v>
      </c>
      <c r="D65" s="339" t="s">
        <v>759</v>
      </c>
      <c r="E65" s="340" t="s">
        <v>760</v>
      </c>
      <c r="F65" s="340" t="s">
        <v>761</v>
      </c>
      <c r="G65" s="340">
        <v>58</v>
      </c>
      <c r="H65" s="340" t="s">
        <v>322</v>
      </c>
      <c r="I65" s="340" t="s">
        <v>762</v>
      </c>
      <c r="J65" s="341" t="s">
        <v>763</v>
      </c>
      <c r="K65" s="342" t="s">
        <v>44</v>
      </c>
      <c r="L65" s="343" t="s">
        <v>673</v>
      </c>
      <c r="M65" s="341" t="s">
        <v>764</v>
      </c>
      <c r="N65" s="342" t="s">
        <v>765</v>
      </c>
      <c r="O65" s="344">
        <v>1</v>
      </c>
      <c r="P65" s="345" t="s">
        <v>229</v>
      </c>
      <c r="Q65" s="346">
        <v>0.5</v>
      </c>
      <c r="R65" s="345" t="s">
        <v>766</v>
      </c>
      <c r="S65" s="347" t="s">
        <v>767</v>
      </c>
      <c r="T65" s="348"/>
      <c r="U65" s="349"/>
      <c r="V65" s="350"/>
      <c r="W65" s="351"/>
      <c r="X65" s="352"/>
      <c r="Y65" s="349"/>
      <c r="Z65" s="349"/>
      <c r="AA65" s="350"/>
      <c r="AB65" s="351"/>
      <c r="AC65" s="352"/>
      <c r="AD65" s="349"/>
      <c r="AE65" s="349"/>
      <c r="AF65" s="350"/>
      <c r="AG65" s="351"/>
      <c r="AH65" s="352"/>
      <c r="AI65" s="349"/>
      <c r="AJ65" s="349"/>
      <c r="AK65" s="350"/>
      <c r="AL65" s="351"/>
      <c r="AM65" s="352"/>
      <c r="AN65" s="349"/>
      <c r="AO65" s="349"/>
      <c r="AP65" s="350"/>
      <c r="AQ65" s="351"/>
      <c r="AR65" s="352"/>
      <c r="AS65" s="349"/>
      <c r="AT65" s="349"/>
      <c r="AU65" s="350"/>
      <c r="AV65" s="351"/>
      <c r="AW65" s="352"/>
      <c r="AX65" s="349"/>
      <c r="AY65" s="349"/>
      <c r="AZ65" s="350"/>
      <c r="BA65" s="351"/>
      <c r="BB65" s="352"/>
      <c r="BC65" s="349"/>
      <c r="BD65" s="349"/>
      <c r="BE65" s="350"/>
      <c r="BF65" s="351"/>
      <c r="BG65" s="352"/>
      <c r="BH65" s="349"/>
      <c r="BI65" s="349"/>
      <c r="BJ65" s="350"/>
      <c r="BK65" s="351"/>
      <c r="BL65" s="352"/>
      <c r="BM65" s="349"/>
      <c r="BN65" s="349"/>
      <c r="BO65" s="350"/>
      <c r="BP65" s="351"/>
      <c r="BQ65" s="352"/>
      <c r="BR65" s="349"/>
      <c r="BS65" s="349"/>
      <c r="BT65" s="350"/>
      <c r="BU65" s="351"/>
      <c r="BV65" s="352"/>
      <c r="BW65" s="349"/>
      <c r="BX65" s="528" t="s">
        <v>769</v>
      </c>
      <c r="BY65" s="528" t="s">
        <v>769</v>
      </c>
      <c r="BZ65" s="55">
        <f t="shared" si="0"/>
        <v>0.5</v>
      </c>
      <c r="CA65" s="55">
        <f t="shared" si="1"/>
        <v>0</v>
      </c>
      <c r="CB65" s="55">
        <f t="shared" si="4"/>
        <v>0.5</v>
      </c>
      <c r="CC65" s="10"/>
    </row>
    <row r="66" spans="1:81" ht="306" customHeight="1" x14ac:dyDescent="0.2">
      <c r="A66" s="4"/>
      <c r="B66" s="339" t="s">
        <v>256</v>
      </c>
      <c r="C66" s="339" t="s">
        <v>758</v>
      </c>
      <c r="D66" s="339" t="s">
        <v>759</v>
      </c>
      <c r="E66" s="340" t="s">
        <v>760</v>
      </c>
      <c r="F66" s="340" t="s">
        <v>761</v>
      </c>
      <c r="G66" s="340">
        <v>58</v>
      </c>
      <c r="H66" s="340" t="s">
        <v>322</v>
      </c>
      <c r="I66" s="340" t="s">
        <v>762</v>
      </c>
      <c r="J66" s="352" t="s">
        <v>770</v>
      </c>
      <c r="K66" s="353" t="s">
        <v>28</v>
      </c>
      <c r="L66" s="343" t="s">
        <v>673</v>
      </c>
      <c r="M66" s="352" t="s">
        <v>771</v>
      </c>
      <c r="N66" s="342" t="s">
        <v>765</v>
      </c>
      <c r="O66" s="342" t="s">
        <v>772</v>
      </c>
      <c r="P66" s="345"/>
      <c r="Q66" s="345"/>
      <c r="R66" s="354"/>
      <c r="S66" s="341"/>
      <c r="T66" s="355"/>
      <c r="U66" s="349"/>
      <c r="V66" s="350"/>
      <c r="W66" s="351"/>
      <c r="X66" s="352"/>
      <c r="Y66" s="349"/>
      <c r="Z66" s="349"/>
      <c r="AA66" s="350"/>
      <c r="AB66" s="351"/>
      <c r="AC66" s="352"/>
      <c r="AD66" s="349"/>
      <c r="AE66" s="349"/>
      <c r="AF66" s="350"/>
      <c r="AG66" s="351"/>
      <c r="AH66" s="352"/>
      <c r="AI66" s="349"/>
      <c r="AJ66" s="349"/>
      <c r="AK66" s="350"/>
      <c r="AL66" s="351"/>
      <c r="AM66" s="352"/>
      <c r="AN66" s="349"/>
      <c r="AO66" s="349"/>
      <c r="AP66" s="350"/>
      <c r="AQ66" s="351"/>
      <c r="AR66" s="352"/>
      <c r="AS66" s="349"/>
      <c r="AT66" s="349"/>
      <c r="AU66" s="350"/>
      <c r="AV66" s="351"/>
      <c r="AW66" s="352"/>
      <c r="AX66" s="349"/>
      <c r="AY66" s="349"/>
      <c r="AZ66" s="350"/>
      <c r="BA66" s="351"/>
      <c r="BB66" s="352"/>
      <c r="BC66" s="349"/>
      <c r="BD66" s="349"/>
      <c r="BE66" s="350"/>
      <c r="BF66" s="351"/>
      <c r="BG66" s="352"/>
      <c r="BH66" s="349"/>
      <c r="BI66" s="349"/>
      <c r="BJ66" s="350"/>
      <c r="BK66" s="351"/>
      <c r="BL66" s="352"/>
      <c r="BM66" s="349"/>
      <c r="BN66" s="349"/>
      <c r="BO66" s="350"/>
      <c r="BP66" s="351"/>
      <c r="BQ66" s="352"/>
      <c r="BR66" s="349"/>
      <c r="BS66" s="349"/>
      <c r="BT66" s="350"/>
      <c r="BU66" s="351"/>
      <c r="BV66" s="352"/>
      <c r="BW66" s="349"/>
      <c r="BX66" s="451"/>
      <c r="BY66" s="451"/>
      <c r="BZ66" s="55">
        <f t="shared" si="0"/>
        <v>0</v>
      </c>
      <c r="CA66" s="55">
        <f t="shared" si="1"/>
        <v>0</v>
      </c>
      <c r="CB66" s="55">
        <f t="shared" si="4"/>
        <v>0</v>
      </c>
      <c r="CC66" s="10"/>
    </row>
    <row r="67" spans="1:81" ht="57" customHeight="1" x14ac:dyDescent="0.2">
      <c r="A67" s="65"/>
      <c r="B67" s="339" t="s">
        <v>256</v>
      </c>
      <c r="C67" s="339" t="s">
        <v>758</v>
      </c>
      <c r="D67" s="339" t="s">
        <v>759</v>
      </c>
      <c r="E67" s="356" t="s">
        <v>776</v>
      </c>
      <c r="F67" s="202" t="s">
        <v>777</v>
      </c>
      <c r="G67" s="202">
        <v>59</v>
      </c>
      <c r="H67" s="202" t="s">
        <v>167</v>
      </c>
      <c r="I67" s="202" t="s">
        <v>778</v>
      </c>
      <c r="J67" s="202" t="s">
        <v>779</v>
      </c>
      <c r="K67" s="202" t="s">
        <v>67</v>
      </c>
      <c r="L67" s="204">
        <v>45631</v>
      </c>
      <c r="M67" s="202" t="s">
        <v>780</v>
      </c>
      <c r="N67" s="357">
        <v>0</v>
      </c>
      <c r="O67" s="357">
        <v>100</v>
      </c>
      <c r="P67" s="308">
        <v>45631</v>
      </c>
      <c r="Q67" s="208">
        <v>1</v>
      </c>
      <c r="R67" s="208">
        <v>1</v>
      </c>
      <c r="S67" s="202" t="s">
        <v>781</v>
      </c>
      <c r="T67" s="209"/>
      <c r="U67" s="210"/>
      <c r="V67" s="211"/>
      <c r="W67" s="212"/>
      <c r="X67" s="203"/>
      <c r="Y67" s="210"/>
      <c r="Z67" s="210"/>
      <c r="AA67" s="211"/>
      <c r="AB67" s="212"/>
      <c r="AC67" s="203"/>
      <c r="AD67" s="210"/>
      <c r="AE67" s="210"/>
      <c r="AF67" s="211"/>
      <c r="AG67" s="212"/>
      <c r="AH67" s="203"/>
      <c r="AI67" s="210"/>
      <c r="AJ67" s="210"/>
      <c r="AK67" s="211"/>
      <c r="AL67" s="212"/>
      <c r="AM67" s="203"/>
      <c r="AN67" s="210"/>
      <c r="AO67" s="210"/>
      <c r="AP67" s="211"/>
      <c r="AQ67" s="212"/>
      <c r="AR67" s="203"/>
      <c r="AS67" s="210"/>
      <c r="AT67" s="210"/>
      <c r="AU67" s="211"/>
      <c r="AV67" s="212"/>
      <c r="AW67" s="203"/>
      <c r="AX67" s="210"/>
      <c r="AY67" s="210"/>
      <c r="AZ67" s="211"/>
      <c r="BA67" s="212"/>
      <c r="BB67" s="203"/>
      <c r="BC67" s="210"/>
      <c r="BD67" s="210"/>
      <c r="BE67" s="211"/>
      <c r="BF67" s="212"/>
      <c r="BG67" s="203"/>
      <c r="BH67" s="210"/>
      <c r="BI67" s="210"/>
      <c r="BJ67" s="211"/>
      <c r="BK67" s="212"/>
      <c r="BL67" s="203"/>
      <c r="BM67" s="210"/>
      <c r="BN67" s="210"/>
      <c r="BO67" s="211"/>
      <c r="BP67" s="212"/>
      <c r="BQ67" s="203"/>
      <c r="BR67" s="210"/>
      <c r="BS67" s="210"/>
      <c r="BT67" s="211"/>
      <c r="BU67" s="212"/>
      <c r="BV67" s="203"/>
      <c r="BW67" s="210"/>
      <c r="BX67" s="496">
        <v>100</v>
      </c>
      <c r="BY67" s="496">
        <v>0</v>
      </c>
      <c r="BZ67" s="55">
        <f t="shared" si="0"/>
        <v>1</v>
      </c>
      <c r="CA67" s="55">
        <f t="shared" si="1"/>
        <v>0</v>
      </c>
      <c r="CB67" s="10"/>
      <c r="CC67" s="10"/>
    </row>
    <row r="68" spans="1:81" ht="57" customHeight="1" x14ac:dyDescent="0.2">
      <c r="A68" s="65"/>
      <c r="B68" s="339" t="s">
        <v>256</v>
      </c>
      <c r="C68" s="339" t="s">
        <v>758</v>
      </c>
      <c r="D68" s="339" t="s">
        <v>759</v>
      </c>
      <c r="E68" s="358"/>
      <c r="F68" s="202" t="s">
        <v>782</v>
      </c>
      <c r="G68" s="202">
        <v>60</v>
      </c>
      <c r="H68" s="202" t="s">
        <v>236</v>
      </c>
      <c r="I68" s="202" t="s">
        <v>783</v>
      </c>
      <c r="J68" s="203" t="s">
        <v>784</v>
      </c>
      <c r="K68" s="202" t="s">
        <v>67</v>
      </c>
      <c r="L68" s="204">
        <v>45631</v>
      </c>
      <c r="M68" s="203" t="s">
        <v>785</v>
      </c>
      <c r="N68" s="207">
        <v>0</v>
      </c>
      <c r="O68" s="207">
        <v>100</v>
      </c>
      <c r="P68" s="308">
        <v>45631</v>
      </c>
      <c r="Q68" s="208">
        <v>1</v>
      </c>
      <c r="R68" s="208">
        <v>1</v>
      </c>
      <c r="S68" s="202" t="s">
        <v>781</v>
      </c>
      <c r="T68" s="209"/>
      <c r="U68" s="210"/>
      <c r="V68" s="211"/>
      <c r="W68" s="212"/>
      <c r="X68" s="203"/>
      <c r="Y68" s="210"/>
      <c r="Z68" s="210"/>
      <c r="AA68" s="211"/>
      <c r="AB68" s="212"/>
      <c r="AC68" s="203"/>
      <c r="AD68" s="210"/>
      <c r="AE68" s="210"/>
      <c r="AF68" s="211"/>
      <c r="AG68" s="212"/>
      <c r="AH68" s="203"/>
      <c r="AI68" s="210"/>
      <c r="AJ68" s="210"/>
      <c r="AK68" s="211"/>
      <c r="AL68" s="212"/>
      <c r="AM68" s="203"/>
      <c r="AN68" s="210"/>
      <c r="AO68" s="210"/>
      <c r="AP68" s="211"/>
      <c r="AQ68" s="212"/>
      <c r="AR68" s="203"/>
      <c r="AS68" s="210"/>
      <c r="AT68" s="210"/>
      <c r="AU68" s="211"/>
      <c r="AV68" s="212"/>
      <c r="AW68" s="203"/>
      <c r="AX68" s="210"/>
      <c r="AY68" s="210"/>
      <c r="AZ68" s="211"/>
      <c r="BA68" s="212"/>
      <c r="BB68" s="203"/>
      <c r="BC68" s="210"/>
      <c r="BD68" s="210"/>
      <c r="BE68" s="211"/>
      <c r="BF68" s="212"/>
      <c r="BG68" s="203"/>
      <c r="BH68" s="210"/>
      <c r="BI68" s="210"/>
      <c r="BJ68" s="211"/>
      <c r="BK68" s="212"/>
      <c r="BL68" s="203"/>
      <c r="BM68" s="210"/>
      <c r="BN68" s="210"/>
      <c r="BO68" s="211"/>
      <c r="BP68" s="212"/>
      <c r="BQ68" s="203"/>
      <c r="BR68" s="210"/>
      <c r="BS68" s="210"/>
      <c r="BT68" s="211"/>
      <c r="BU68" s="212"/>
      <c r="BV68" s="203"/>
      <c r="BW68" s="210"/>
      <c r="BX68" s="450"/>
      <c r="BY68" s="450"/>
      <c r="BZ68" s="55">
        <f t="shared" si="0"/>
        <v>1</v>
      </c>
      <c r="CA68" s="55">
        <f t="shared" si="1"/>
        <v>0</v>
      </c>
      <c r="CB68" s="10"/>
      <c r="CC68" s="10"/>
    </row>
    <row r="69" spans="1:81" ht="42.75" customHeight="1" x14ac:dyDescent="0.2">
      <c r="A69" s="65"/>
      <c r="B69" s="339" t="s">
        <v>256</v>
      </c>
      <c r="C69" s="339" t="s">
        <v>758</v>
      </c>
      <c r="D69" s="339" t="s">
        <v>759</v>
      </c>
      <c r="E69" s="356" t="s">
        <v>786</v>
      </c>
      <c r="F69" s="202" t="s">
        <v>787</v>
      </c>
      <c r="G69" s="202">
        <v>61</v>
      </c>
      <c r="H69" s="202" t="s">
        <v>167</v>
      </c>
      <c r="I69" s="202" t="s">
        <v>789</v>
      </c>
      <c r="J69" s="203" t="s">
        <v>790</v>
      </c>
      <c r="K69" s="203" t="s">
        <v>48</v>
      </c>
      <c r="L69" s="204">
        <v>45631</v>
      </c>
      <c r="M69" s="203" t="s">
        <v>791</v>
      </c>
      <c r="N69" s="207">
        <v>0</v>
      </c>
      <c r="O69" s="207">
        <v>100</v>
      </c>
      <c r="P69" s="308">
        <v>45631</v>
      </c>
      <c r="Q69" s="208">
        <v>1</v>
      </c>
      <c r="R69" s="208">
        <v>1</v>
      </c>
      <c r="S69" s="202" t="s">
        <v>793</v>
      </c>
      <c r="T69" s="209" t="s">
        <v>174</v>
      </c>
      <c r="U69" s="210"/>
      <c r="V69" s="211"/>
      <c r="W69" s="212"/>
      <c r="X69" s="203"/>
      <c r="Y69" s="210"/>
      <c r="Z69" s="210"/>
      <c r="AA69" s="211"/>
      <c r="AB69" s="212"/>
      <c r="AC69" s="203"/>
      <c r="AD69" s="210"/>
      <c r="AE69" s="210"/>
      <c r="AF69" s="211"/>
      <c r="AG69" s="212"/>
      <c r="AH69" s="203"/>
      <c r="AI69" s="210"/>
      <c r="AJ69" s="210"/>
      <c r="AK69" s="211"/>
      <c r="AL69" s="212"/>
      <c r="AM69" s="203"/>
      <c r="AN69" s="210"/>
      <c r="AO69" s="210"/>
      <c r="AP69" s="211"/>
      <c r="AQ69" s="212"/>
      <c r="AR69" s="203"/>
      <c r="AS69" s="210"/>
      <c r="AT69" s="210"/>
      <c r="AU69" s="211"/>
      <c r="AV69" s="212"/>
      <c r="AW69" s="203"/>
      <c r="AX69" s="210"/>
      <c r="AY69" s="210"/>
      <c r="AZ69" s="211"/>
      <c r="BA69" s="212"/>
      <c r="BB69" s="203"/>
      <c r="BC69" s="210"/>
      <c r="BD69" s="210"/>
      <c r="BE69" s="211"/>
      <c r="BF69" s="212"/>
      <c r="BG69" s="203"/>
      <c r="BH69" s="210"/>
      <c r="BI69" s="210"/>
      <c r="BJ69" s="211"/>
      <c r="BK69" s="212"/>
      <c r="BL69" s="203"/>
      <c r="BM69" s="210"/>
      <c r="BN69" s="210"/>
      <c r="BO69" s="211"/>
      <c r="BP69" s="212"/>
      <c r="BQ69" s="203"/>
      <c r="BR69" s="210"/>
      <c r="BS69" s="210"/>
      <c r="BT69" s="211"/>
      <c r="BU69" s="212"/>
      <c r="BV69" s="203"/>
      <c r="BW69" s="210"/>
      <c r="BX69" s="450"/>
      <c r="BY69" s="450"/>
      <c r="BZ69" s="55">
        <f t="shared" si="0"/>
        <v>1</v>
      </c>
      <c r="CA69" s="55">
        <f t="shared" si="1"/>
        <v>0</v>
      </c>
      <c r="CB69" s="10"/>
      <c r="CC69" s="10"/>
    </row>
    <row r="70" spans="1:81" ht="42.75" customHeight="1" x14ac:dyDescent="0.2">
      <c r="A70" s="4"/>
      <c r="B70" s="339" t="s">
        <v>256</v>
      </c>
      <c r="C70" s="339" t="s">
        <v>758</v>
      </c>
      <c r="D70" s="339" t="s">
        <v>759</v>
      </c>
      <c r="E70" s="356" t="s">
        <v>786</v>
      </c>
      <c r="F70" s="230" t="s">
        <v>794</v>
      </c>
      <c r="G70" s="230">
        <v>62</v>
      </c>
      <c r="H70" s="230" t="s">
        <v>167</v>
      </c>
      <c r="I70" s="230" t="s">
        <v>795</v>
      </c>
      <c r="J70" s="359" t="s">
        <v>796</v>
      </c>
      <c r="K70" s="359" t="s">
        <v>48</v>
      </c>
      <c r="L70" s="360">
        <v>45626</v>
      </c>
      <c r="M70" s="359" t="s">
        <v>797</v>
      </c>
      <c r="N70" s="361">
        <v>0</v>
      </c>
      <c r="O70" s="361">
        <v>100</v>
      </c>
      <c r="P70" s="362">
        <v>45631</v>
      </c>
      <c r="Q70" s="49">
        <v>0</v>
      </c>
      <c r="R70" s="202"/>
      <c r="S70" s="202" t="s">
        <v>798</v>
      </c>
      <c r="T70" s="209">
        <v>45451</v>
      </c>
      <c r="U70" s="210"/>
      <c r="V70" s="211"/>
      <c r="W70" s="212"/>
      <c r="X70" s="203"/>
      <c r="Y70" s="210"/>
      <c r="Z70" s="210"/>
      <c r="AA70" s="211"/>
      <c r="AB70" s="212"/>
      <c r="AC70" s="203"/>
      <c r="AD70" s="210"/>
      <c r="AE70" s="210"/>
      <c r="AF70" s="211"/>
      <c r="AG70" s="212"/>
      <c r="AH70" s="203"/>
      <c r="AI70" s="210"/>
      <c r="AJ70" s="210"/>
      <c r="AK70" s="211"/>
      <c r="AL70" s="212"/>
      <c r="AM70" s="203"/>
      <c r="AN70" s="210"/>
      <c r="AO70" s="210"/>
      <c r="AP70" s="211"/>
      <c r="AQ70" s="212"/>
      <c r="AR70" s="203"/>
      <c r="AS70" s="210"/>
      <c r="AT70" s="210"/>
      <c r="AU70" s="211"/>
      <c r="AV70" s="363"/>
      <c r="AW70" s="359"/>
      <c r="AX70" s="364"/>
      <c r="AY70" s="364"/>
      <c r="AZ70" s="365"/>
      <c r="BA70" s="363"/>
      <c r="BB70" s="359"/>
      <c r="BC70" s="364"/>
      <c r="BD70" s="364"/>
      <c r="BE70" s="365"/>
      <c r="BF70" s="363"/>
      <c r="BG70" s="359"/>
      <c r="BH70" s="364"/>
      <c r="BI70" s="364"/>
      <c r="BJ70" s="365"/>
      <c r="BK70" s="363"/>
      <c r="BL70" s="359"/>
      <c r="BM70" s="364"/>
      <c r="BN70" s="364"/>
      <c r="BO70" s="365"/>
      <c r="BP70" s="363"/>
      <c r="BQ70" s="359"/>
      <c r="BR70" s="364"/>
      <c r="BS70" s="364"/>
      <c r="BT70" s="365"/>
      <c r="BU70" s="363"/>
      <c r="BV70" s="359"/>
      <c r="BW70" s="364"/>
      <c r="BX70" s="450"/>
      <c r="BY70" s="450"/>
      <c r="BZ70" s="55">
        <f t="shared" si="0"/>
        <v>0</v>
      </c>
      <c r="CA70" s="55">
        <f t="shared" si="1"/>
        <v>0</v>
      </c>
      <c r="CB70" s="10"/>
      <c r="CC70" s="10"/>
    </row>
    <row r="71" spans="1:81" ht="57" customHeight="1" x14ac:dyDescent="0.2">
      <c r="A71" s="4"/>
      <c r="B71" s="339" t="s">
        <v>256</v>
      </c>
      <c r="C71" s="339" t="s">
        <v>758</v>
      </c>
      <c r="D71" s="339" t="s">
        <v>759</v>
      </c>
      <c r="E71" s="356" t="s">
        <v>786</v>
      </c>
      <c r="F71" s="202" t="s">
        <v>800</v>
      </c>
      <c r="G71" s="202">
        <v>63</v>
      </c>
      <c r="H71" s="202" t="s">
        <v>167</v>
      </c>
      <c r="I71" s="202" t="s">
        <v>801</v>
      </c>
      <c r="J71" s="203" t="s">
        <v>802</v>
      </c>
      <c r="K71" s="203" t="s">
        <v>49</v>
      </c>
      <c r="L71" s="204">
        <v>45626</v>
      </c>
      <c r="M71" s="203" t="s">
        <v>803</v>
      </c>
      <c r="N71" s="207">
        <v>0</v>
      </c>
      <c r="O71" s="207">
        <v>100</v>
      </c>
      <c r="P71" s="308">
        <v>45631</v>
      </c>
      <c r="Q71" s="49">
        <v>1</v>
      </c>
      <c r="R71" s="208">
        <v>1</v>
      </c>
      <c r="S71" s="202" t="s">
        <v>804</v>
      </c>
      <c r="T71" s="209" t="s">
        <v>174</v>
      </c>
      <c r="U71" s="210"/>
      <c r="V71" s="211"/>
      <c r="W71" s="212"/>
      <c r="X71" s="203"/>
      <c r="Y71" s="210"/>
      <c r="Z71" s="210"/>
      <c r="AA71" s="211"/>
      <c r="AB71" s="212"/>
      <c r="AC71" s="203"/>
      <c r="AD71" s="210"/>
      <c r="AE71" s="210"/>
      <c r="AF71" s="211"/>
      <c r="AG71" s="212"/>
      <c r="AH71" s="203"/>
      <c r="AI71" s="210"/>
      <c r="AJ71" s="210"/>
      <c r="AK71" s="211"/>
      <c r="AL71" s="212"/>
      <c r="AM71" s="203"/>
      <c r="AN71" s="210"/>
      <c r="AO71" s="210"/>
      <c r="AP71" s="211"/>
      <c r="AQ71" s="212"/>
      <c r="AR71" s="203"/>
      <c r="AS71" s="210"/>
      <c r="AT71" s="210"/>
      <c r="AU71" s="211"/>
      <c r="AV71" s="363"/>
      <c r="AW71" s="359"/>
      <c r="AX71" s="364"/>
      <c r="AY71" s="364"/>
      <c r="AZ71" s="365"/>
      <c r="BA71" s="363"/>
      <c r="BB71" s="359"/>
      <c r="BC71" s="364"/>
      <c r="BD71" s="364"/>
      <c r="BE71" s="365"/>
      <c r="BF71" s="363"/>
      <c r="BG71" s="359"/>
      <c r="BH71" s="364"/>
      <c r="BI71" s="364"/>
      <c r="BJ71" s="365"/>
      <c r="BK71" s="363"/>
      <c r="BL71" s="359"/>
      <c r="BM71" s="364"/>
      <c r="BN71" s="364"/>
      <c r="BO71" s="365"/>
      <c r="BP71" s="363"/>
      <c r="BQ71" s="359"/>
      <c r="BR71" s="364"/>
      <c r="BS71" s="364"/>
      <c r="BT71" s="365"/>
      <c r="BU71" s="363"/>
      <c r="BV71" s="359"/>
      <c r="BW71" s="364"/>
      <c r="BX71" s="450"/>
      <c r="BY71" s="450"/>
      <c r="BZ71" s="55">
        <f t="shared" si="0"/>
        <v>1</v>
      </c>
      <c r="CA71" s="55">
        <f t="shared" si="1"/>
        <v>0</v>
      </c>
      <c r="CB71" s="10"/>
      <c r="CC71" s="10"/>
    </row>
    <row r="72" spans="1:81" ht="57" customHeight="1" x14ac:dyDescent="0.2">
      <c r="A72" s="4"/>
      <c r="B72" s="339" t="s">
        <v>256</v>
      </c>
      <c r="C72" s="339" t="s">
        <v>758</v>
      </c>
      <c r="D72" s="339" t="s">
        <v>759</v>
      </c>
      <c r="E72" s="356" t="s">
        <v>786</v>
      </c>
      <c r="F72" s="202" t="s">
        <v>805</v>
      </c>
      <c r="G72" s="202">
        <v>64</v>
      </c>
      <c r="H72" s="202" t="s">
        <v>167</v>
      </c>
      <c r="I72" s="202" t="s">
        <v>801</v>
      </c>
      <c r="J72" s="203" t="s">
        <v>802</v>
      </c>
      <c r="K72" s="203" t="s">
        <v>49</v>
      </c>
      <c r="L72" s="204">
        <v>45626</v>
      </c>
      <c r="M72" s="203" t="s">
        <v>803</v>
      </c>
      <c r="N72" s="207">
        <v>0</v>
      </c>
      <c r="O72" s="207">
        <v>100</v>
      </c>
      <c r="P72" s="308">
        <v>45631</v>
      </c>
      <c r="Q72" s="49">
        <v>1</v>
      </c>
      <c r="R72" s="208">
        <v>1</v>
      </c>
      <c r="S72" s="202" t="s">
        <v>804</v>
      </c>
      <c r="T72" s="209" t="s">
        <v>174</v>
      </c>
      <c r="U72" s="210"/>
      <c r="V72" s="211"/>
      <c r="W72" s="212"/>
      <c r="X72" s="203"/>
      <c r="Y72" s="210"/>
      <c r="Z72" s="210"/>
      <c r="AA72" s="211"/>
      <c r="AB72" s="212"/>
      <c r="AC72" s="203"/>
      <c r="AD72" s="210"/>
      <c r="AE72" s="210"/>
      <c r="AF72" s="211"/>
      <c r="AG72" s="212"/>
      <c r="AH72" s="203"/>
      <c r="AI72" s="210"/>
      <c r="AJ72" s="210"/>
      <c r="AK72" s="211"/>
      <c r="AL72" s="212"/>
      <c r="AM72" s="203"/>
      <c r="AN72" s="210"/>
      <c r="AO72" s="210"/>
      <c r="AP72" s="211"/>
      <c r="AQ72" s="212"/>
      <c r="AR72" s="203"/>
      <c r="AS72" s="210"/>
      <c r="AT72" s="210"/>
      <c r="AU72" s="211"/>
      <c r="AV72" s="363"/>
      <c r="AW72" s="359"/>
      <c r="AX72" s="364"/>
      <c r="AY72" s="364"/>
      <c r="AZ72" s="365"/>
      <c r="BA72" s="363"/>
      <c r="BB72" s="359"/>
      <c r="BC72" s="364"/>
      <c r="BD72" s="364"/>
      <c r="BE72" s="365"/>
      <c r="BF72" s="363"/>
      <c r="BG72" s="359"/>
      <c r="BH72" s="364"/>
      <c r="BI72" s="364"/>
      <c r="BJ72" s="365"/>
      <c r="BK72" s="363"/>
      <c r="BL72" s="359"/>
      <c r="BM72" s="364"/>
      <c r="BN72" s="364"/>
      <c r="BO72" s="365"/>
      <c r="BP72" s="363"/>
      <c r="BQ72" s="359"/>
      <c r="BR72" s="364"/>
      <c r="BS72" s="364"/>
      <c r="BT72" s="365"/>
      <c r="BU72" s="363"/>
      <c r="BV72" s="359"/>
      <c r="BW72" s="364"/>
      <c r="BX72" s="450"/>
      <c r="BY72" s="450"/>
      <c r="BZ72" s="55">
        <f t="shared" si="0"/>
        <v>1</v>
      </c>
      <c r="CA72" s="55">
        <f t="shared" si="1"/>
        <v>0</v>
      </c>
      <c r="CB72" s="10"/>
      <c r="CC72" s="10"/>
    </row>
    <row r="73" spans="1:81" ht="57" customHeight="1" x14ac:dyDescent="0.2">
      <c r="A73" s="4"/>
      <c r="B73" s="339" t="s">
        <v>256</v>
      </c>
      <c r="C73" s="339" t="s">
        <v>758</v>
      </c>
      <c r="D73" s="339" t="s">
        <v>759</v>
      </c>
      <c r="E73" s="356" t="s">
        <v>786</v>
      </c>
      <c r="F73" s="202" t="s">
        <v>806</v>
      </c>
      <c r="G73" s="202">
        <v>65</v>
      </c>
      <c r="H73" s="202" t="s">
        <v>236</v>
      </c>
      <c r="I73" s="202" t="s">
        <v>807</v>
      </c>
      <c r="J73" s="203" t="s">
        <v>808</v>
      </c>
      <c r="K73" s="203" t="s">
        <v>49</v>
      </c>
      <c r="L73" s="204">
        <v>45626</v>
      </c>
      <c r="M73" s="203" t="s">
        <v>809</v>
      </c>
      <c r="N73" s="207">
        <v>0</v>
      </c>
      <c r="O73" s="207">
        <v>100</v>
      </c>
      <c r="P73" s="308">
        <v>45631</v>
      </c>
      <c r="Q73" s="49">
        <v>1</v>
      </c>
      <c r="R73" s="208">
        <v>1</v>
      </c>
      <c r="S73" s="202" t="s">
        <v>810</v>
      </c>
      <c r="T73" s="209" t="s">
        <v>174</v>
      </c>
      <c r="U73" s="210"/>
      <c r="V73" s="211"/>
      <c r="W73" s="212"/>
      <c r="X73" s="203"/>
      <c r="Y73" s="210"/>
      <c r="Z73" s="210"/>
      <c r="AA73" s="211"/>
      <c r="AB73" s="212"/>
      <c r="AC73" s="203"/>
      <c r="AD73" s="210"/>
      <c r="AE73" s="210"/>
      <c r="AF73" s="211"/>
      <c r="AG73" s="212"/>
      <c r="AH73" s="203"/>
      <c r="AI73" s="210"/>
      <c r="AJ73" s="210"/>
      <c r="AK73" s="211"/>
      <c r="AL73" s="212"/>
      <c r="AM73" s="203"/>
      <c r="AN73" s="210"/>
      <c r="AO73" s="210"/>
      <c r="AP73" s="211"/>
      <c r="AQ73" s="212"/>
      <c r="AR73" s="203"/>
      <c r="AS73" s="210"/>
      <c r="AT73" s="210"/>
      <c r="AU73" s="211"/>
      <c r="AV73" s="363"/>
      <c r="AW73" s="359"/>
      <c r="AX73" s="364"/>
      <c r="AY73" s="364"/>
      <c r="AZ73" s="365"/>
      <c r="BA73" s="363"/>
      <c r="BB73" s="359"/>
      <c r="BC73" s="364"/>
      <c r="BD73" s="364"/>
      <c r="BE73" s="365"/>
      <c r="BF73" s="363"/>
      <c r="BG73" s="359"/>
      <c r="BH73" s="364"/>
      <c r="BI73" s="364"/>
      <c r="BJ73" s="365"/>
      <c r="BK73" s="363"/>
      <c r="BL73" s="359"/>
      <c r="BM73" s="364"/>
      <c r="BN73" s="364"/>
      <c r="BO73" s="365"/>
      <c r="BP73" s="363"/>
      <c r="BQ73" s="359"/>
      <c r="BR73" s="364"/>
      <c r="BS73" s="364"/>
      <c r="BT73" s="365"/>
      <c r="BU73" s="363"/>
      <c r="BV73" s="359"/>
      <c r="BW73" s="364"/>
      <c r="BX73" s="450"/>
      <c r="BY73" s="450"/>
      <c r="BZ73" s="55">
        <f t="shared" si="0"/>
        <v>1</v>
      </c>
      <c r="CA73" s="55">
        <f t="shared" si="1"/>
        <v>0</v>
      </c>
      <c r="CB73" s="10"/>
      <c r="CC73" s="10"/>
    </row>
    <row r="74" spans="1:81" ht="42.75" customHeight="1" x14ac:dyDescent="0.2">
      <c r="A74" s="4"/>
      <c r="B74" s="339" t="s">
        <v>256</v>
      </c>
      <c r="C74" s="339" t="s">
        <v>758</v>
      </c>
      <c r="D74" s="339" t="s">
        <v>759</v>
      </c>
      <c r="E74" s="356" t="s">
        <v>786</v>
      </c>
      <c r="F74" s="202" t="s">
        <v>811</v>
      </c>
      <c r="G74" s="202">
        <v>66</v>
      </c>
      <c r="H74" s="202" t="s">
        <v>167</v>
      </c>
      <c r="I74" s="202" t="s">
        <v>812</v>
      </c>
      <c r="J74" s="203" t="s">
        <v>813</v>
      </c>
      <c r="K74" s="203" t="s">
        <v>49</v>
      </c>
      <c r="L74" s="204">
        <v>45626</v>
      </c>
      <c r="M74" s="203" t="s">
        <v>814</v>
      </c>
      <c r="N74" s="207">
        <v>0</v>
      </c>
      <c r="O74" s="207">
        <v>100</v>
      </c>
      <c r="P74" s="308">
        <v>45631</v>
      </c>
      <c r="Q74" s="49">
        <v>1</v>
      </c>
      <c r="R74" s="208">
        <v>1</v>
      </c>
      <c r="S74" s="202" t="s">
        <v>815</v>
      </c>
      <c r="T74" s="209" t="s">
        <v>174</v>
      </c>
      <c r="U74" s="210"/>
      <c r="V74" s="211"/>
      <c r="W74" s="212"/>
      <c r="X74" s="203"/>
      <c r="Y74" s="210"/>
      <c r="Z74" s="210"/>
      <c r="AA74" s="211"/>
      <c r="AB74" s="212"/>
      <c r="AC74" s="203"/>
      <c r="AD74" s="210"/>
      <c r="AE74" s="210"/>
      <c r="AF74" s="211"/>
      <c r="AG74" s="212"/>
      <c r="AH74" s="203"/>
      <c r="AI74" s="210"/>
      <c r="AJ74" s="210"/>
      <c r="AK74" s="211"/>
      <c r="AL74" s="212"/>
      <c r="AM74" s="203"/>
      <c r="AN74" s="210"/>
      <c r="AO74" s="210"/>
      <c r="AP74" s="211"/>
      <c r="AQ74" s="212"/>
      <c r="AR74" s="203"/>
      <c r="AS74" s="210"/>
      <c r="AT74" s="210"/>
      <c r="AU74" s="211"/>
      <c r="AV74" s="363"/>
      <c r="AW74" s="359"/>
      <c r="AX74" s="364"/>
      <c r="AY74" s="364"/>
      <c r="AZ74" s="365"/>
      <c r="BA74" s="363"/>
      <c r="BB74" s="359"/>
      <c r="BC74" s="364"/>
      <c r="BD74" s="364"/>
      <c r="BE74" s="365"/>
      <c r="BF74" s="363"/>
      <c r="BG74" s="359"/>
      <c r="BH74" s="364"/>
      <c r="BI74" s="364"/>
      <c r="BJ74" s="365"/>
      <c r="BK74" s="363"/>
      <c r="BL74" s="359"/>
      <c r="BM74" s="364"/>
      <c r="BN74" s="364"/>
      <c r="BO74" s="365"/>
      <c r="BP74" s="363"/>
      <c r="BQ74" s="359"/>
      <c r="BR74" s="364"/>
      <c r="BS74" s="364"/>
      <c r="BT74" s="365"/>
      <c r="BU74" s="363"/>
      <c r="BV74" s="359"/>
      <c r="BW74" s="364"/>
      <c r="BX74" s="450"/>
      <c r="BY74" s="450"/>
      <c r="BZ74" s="55">
        <f t="shared" si="0"/>
        <v>1</v>
      </c>
      <c r="CA74" s="55">
        <f t="shared" si="1"/>
        <v>0</v>
      </c>
      <c r="CB74" s="10"/>
      <c r="CC74" s="10"/>
    </row>
    <row r="75" spans="1:81" ht="42.75" customHeight="1" x14ac:dyDescent="0.2">
      <c r="A75" s="4"/>
      <c r="B75" s="339" t="s">
        <v>256</v>
      </c>
      <c r="C75" s="339" t="s">
        <v>758</v>
      </c>
      <c r="D75" s="339" t="s">
        <v>759</v>
      </c>
      <c r="E75" s="356" t="s">
        <v>786</v>
      </c>
      <c r="F75" s="202" t="s">
        <v>816</v>
      </c>
      <c r="G75" s="202">
        <v>67</v>
      </c>
      <c r="H75" s="202" t="s">
        <v>167</v>
      </c>
      <c r="I75" s="202" t="s">
        <v>817</v>
      </c>
      <c r="J75" s="203" t="s">
        <v>818</v>
      </c>
      <c r="K75" s="203" t="s">
        <v>63</v>
      </c>
      <c r="L75" s="204">
        <v>45626</v>
      </c>
      <c r="M75" s="203" t="s">
        <v>819</v>
      </c>
      <c r="N75" s="207">
        <v>0</v>
      </c>
      <c r="O75" s="207">
        <v>100</v>
      </c>
      <c r="P75" s="308">
        <v>45631</v>
      </c>
      <c r="Q75" s="49">
        <v>1</v>
      </c>
      <c r="R75" s="208">
        <v>1</v>
      </c>
      <c r="S75" s="202" t="s">
        <v>820</v>
      </c>
      <c r="T75" s="209" t="s">
        <v>174</v>
      </c>
      <c r="U75" s="210"/>
      <c r="V75" s="211"/>
      <c r="W75" s="212"/>
      <c r="X75" s="203"/>
      <c r="Y75" s="210"/>
      <c r="Z75" s="210"/>
      <c r="AA75" s="211"/>
      <c r="AB75" s="212"/>
      <c r="AC75" s="203"/>
      <c r="AD75" s="210"/>
      <c r="AE75" s="210"/>
      <c r="AF75" s="211"/>
      <c r="AG75" s="212"/>
      <c r="AH75" s="203"/>
      <c r="AI75" s="210"/>
      <c r="AJ75" s="210"/>
      <c r="AK75" s="211"/>
      <c r="AL75" s="212"/>
      <c r="AM75" s="203"/>
      <c r="AN75" s="210"/>
      <c r="AO75" s="210"/>
      <c r="AP75" s="211"/>
      <c r="AQ75" s="212"/>
      <c r="AR75" s="203"/>
      <c r="AS75" s="210"/>
      <c r="AT75" s="210"/>
      <c r="AU75" s="211"/>
      <c r="AV75" s="363"/>
      <c r="AW75" s="359"/>
      <c r="AX75" s="364"/>
      <c r="AY75" s="364"/>
      <c r="AZ75" s="365"/>
      <c r="BA75" s="363"/>
      <c r="BB75" s="359"/>
      <c r="BC75" s="364"/>
      <c r="BD75" s="364"/>
      <c r="BE75" s="365"/>
      <c r="BF75" s="363"/>
      <c r="BG75" s="359"/>
      <c r="BH75" s="364"/>
      <c r="BI75" s="364"/>
      <c r="BJ75" s="365"/>
      <c r="BK75" s="363"/>
      <c r="BL75" s="359"/>
      <c r="BM75" s="364"/>
      <c r="BN75" s="364"/>
      <c r="BO75" s="365"/>
      <c r="BP75" s="363"/>
      <c r="BQ75" s="359"/>
      <c r="BR75" s="364"/>
      <c r="BS75" s="364"/>
      <c r="BT75" s="365"/>
      <c r="BU75" s="363"/>
      <c r="BV75" s="359"/>
      <c r="BW75" s="364"/>
      <c r="BX75" s="450"/>
      <c r="BY75" s="450"/>
      <c r="BZ75" s="55">
        <f t="shared" si="0"/>
        <v>1</v>
      </c>
      <c r="CA75" s="55">
        <f t="shared" si="1"/>
        <v>0</v>
      </c>
      <c r="CB75" s="10"/>
      <c r="CC75" s="10"/>
    </row>
    <row r="76" spans="1:81" ht="57" customHeight="1" x14ac:dyDescent="0.2">
      <c r="A76" s="4"/>
      <c r="B76" s="339" t="s">
        <v>256</v>
      </c>
      <c r="C76" s="339" t="s">
        <v>758</v>
      </c>
      <c r="D76" s="339" t="s">
        <v>759</v>
      </c>
      <c r="E76" s="356" t="s">
        <v>821</v>
      </c>
      <c r="F76" s="202" t="s">
        <v>822</v>
      </c>
      <c r="G76" s="202">
        <v>68</v>
      </c>
      <c r="H76" s="202" t="s">
        <v>236</v>
      </c>
      <c r="I76" s="207" t="s">
        <v>823</v>
      </c>
      <c r="J76" s="203" t="s">
        <v>824</v>
      </c>
      <c r="K76" s="203" t="s">
        <v>49</v>
      </c>
      <c r="L76" s="204">
        <v>45626</v>
      </c>
      <c r="M76" s="203" t="s">
        <v>814</v>
      </c>
      <c r="N76" s="207">
        <v>0</v>
      </c>
      <c r="O76" s="207">
        <v>0</v>
      </c>
      <c r="P76" s="308">
        <v>45631</v>
      </c>
      <c r="Q76" s="49">
        <v>1</v>
      </c>
      <c r="R76" s="208">
        <v>1</v>
      </c>
      <c r="S76" s="202" t="s">
        <v>825</v>
      </c>
      <c r="T76" s="209" t="s">
        <v>174</v>
      </c>
      <c r="U76" s="210"/>
      <c r="V76" s="211"/>
      <c r="W76" s="212"/>
      <c r="X76" s="203"/>
      <c r="Y76" s="210"/>
      <c r="Z76" s="210"/>
      <c r="AA76" s="211"/>
      <c r="AB76" s="212"/>
      <c r="AC76" s="203"/>
      <c r="AD76" s="210"/>
      <c r="AE76" s="210"/>
      <c r="AF76" s="211"/>
      <c r="AG76" s="212"/>
      <c r="AH76" s="203"/>
      <c r="AI76" s="210"/>
      <c r="AJ76" s="210"/>
      <c r="AK76" s="211"/>
      <c r="AL76" s="212"/>
      <c r="AM76" s="203"/>
      <c r="AN76" s="210"/>
      <c r="AO76" s="210"/>
      <c r="AP76" s="211"/>
      <c r="AQ76" s="212"/>
      <c r="AR76" s="203"/>
      <c r="AS76" s="210"/>
      <c r="AT76" s="210"/>
      <c r="AU76" s="211"/>
      <c r="AV76" s="363"/>
      <c r="AW76" s="359"/>
      <c r="AX76" s="364"/>
      <c r="AY76" s="364"/>
      <c r="AZ76" s="365"/>
      <c r="BA76" s="363"/>
      <c r="BB76" s="359"/>
      <c r="BC76" s="364"/>
      <c r="BD76" s="364"/>
      <c r="BE76" s="365"/>
      <c r="BF76" s="363"/>
      <c r="BG76" s="359"/>
      <c r="BH76" s="364"/>
      <c r="BI76" s="364"/>
      <c r="BJ76" s="365"/>
      <c r="BK76" s="363"/>
      <c r="BL76" s="359"/>
      <c r="BM76" s="364"/>
      <c r="BN76" s="364"/>
      <c r="BO76" s="365"/>
      <c r="BP76" s="363"/>
      <c r="BQ76" s="359"/>
      <c r="BR76" s="364"/>
      <c r="BS76" s="364"/>
      <c r="BT76" s="365"/>
      <c r="BU76" s="363"/>
      <c r="BV76" s="359"/>
      <c r="BW76" s="364"/>
      <c r="BX76" s="450"/>
      <c r="BY76" s="450"/>
      <c r="BZ76" s="55">
        <f t="shared" si="0"/>
        <v>1</v>
      </c>
      <c r="CA76" s="55">
        <f t="shared" si="1"/>
        <v>0</v>
      </c>
      <c r="CB76" s="10"/>
      <c r="CC76" s="10"/>
    </row>
    <row r="77" spans="1:81" ht="57" customHeight="1" x14ac:dyDescent="0.2">
      <c r="A77" s="4"/>
      <c r="B77" s="339" t="s">
        <v>256</v>
      </c>
      <c r="C77" s="339" t="s">
        <v>758</v>
      </c>
      <c r="D77" s="339" t="s">
        <v>759</v>
      </c>
      <c r="E77" s="356" t="s">
        <v>821</v>
      </c>
      <c r="F77" s="202" t="s">
        <v>826</v>
      </c>
      <c r="G77" s="202">
        <v>69</v>
      </c>
      <c r="H77" s="202" t="s">
        <v>236</v>
      </c>
      <c r="I77" s="207" t="s">
        <v>827</v>
      </c>
      <c r="J77" s="203" t="s">
        <v>828</v>
      </c>
      <c r="K77" s="203" t="s">
        <v>49</v>
      </c>
      <c r="L77" s="204">
        <v>45626</v>
      </c>
      <c r="M77" s="203" t="s">
        <v>829</v>
      </c>
      <c r="N77" s="207">
        <v>0</v>
      </c>
      <c r="O77" s="207">
        <v>0</v>
      </c>
      <c r="P77" s="308">
        <v>45631</v>
      </c>
      <c r="Q77" s="49">
        <v>1</v>
      </c>
      <c r="R77" s="208">
        <v>1</v>
      </c>
      <c r="S77" s="202" t="s">
        <v>830</v>
      </c>
      <c r="T77" s="209" t="s">
        <v>174</v>
      </c>
      <c r="U77" s="210"/>
      <c r="V77" s="211"/>
      <c r="W77" s="212"/>
      <c r="X77" s="203"/>
      <c r="Y77" s="210"/>
      <c r="Z77" s="210"/>
      <c r="AA77" s="211"/>
      <c r="AB77" s="212"/>
      <c r="AC77" s="203"/>
      <c r="AD77" s="210"/>
      <c r="AE77" s="210"/>
      <c r="AF77" s="211"/>
      <c r="AG77" s="212"/>
      <c r="AH77" s="203"/>
      <c r="AI77" s="210"/>
      <c r="AJ77" s="210"/>
      <c r="AK77" s="211"/>
      <c r="AL77" s="212"/>
      <c r="AM77" s="203"/>
      <c r="AN77" s="210"/>
      <c r="AO77" s="210"/>
      <c r="AP77" s="211"/>
      <c r="AQ77" s="212"/>
      <c r="AR77" s="203"/>
      <c r="AS77" s="210"/>
      <c r="AT77" s="210"/>
      <c r="AU77" s="211"/>
      <c r="AV77" s="363"/>
      <c r="AW77" s="359"/>
      <c r="AX77" s="364"/>
      <c r="AY77" s="364"/>
      <c r="AZ77" s="365"/>
      <c r="BA77" s="363"/>
      <c r="BB77" s="359"/>
      <c r="BC77" s="364"/>
      <c r="BD77" s="364"/>
      <c r="BE77" s="365"/>
      <c r="BF77" s="363"/>
      <c r="BG77" s="359"/>
      <c r="BH77" s="364"/>
      <c r="BI77" s="364"/>
      <c r="BJ77" s="365"/>
      <c r="BK77" s="363"/>
      <c r="BL77" s="359"/>
      <c r="BM77" s="364"/>
      <c r="BN77" s="364"/>
      <c r="BO77" s="365"/>
      <c r="BP77" s="363"/>
      <c r="BQ77" s="359"/>
      <c r="BR77" s="364"/>
      <c r="BS77" s="364"/>
      <c r="BT77" s="365"/>
      <c r="BU77" s="363"/>
      <c r="BV77" s="359"/>
      <c r="BW77" s="364"/>
      <c r="BX77" s="450"/>
      <c r="BY77" s="450"/>
      <c r="BZ77" s="55">
        <f t="shared" si="0"/>
        <v>1</v>
      </c>
      <c r="CA77" s="55">
        <f t="shared" si="1"/>
        <v>0</v>
      </c>
      <c r="CB77" s="10"/>
      <c r="CC77" s="10"/>
    </row>
    <row r="78" spans="1:81" ht="57" customHeight="1" x14ac:dyDescent="0.2">
      <c r="A78" s="4"/>
      <c r="B78" s="339" t="s">
        <v>256</v>
      </c>
      <c r="C78" s="339" t="s">
        <v>758</v>
      </c>
      <c r="D78" s="339" t="s">
        <v>759</v>
      </c>
      <c r="E78" s="356" t="s">
        <v>821</v>
      </c>
      <c r="F78" s="202" t="s">
        <v>831</v>
      </c>
      <c r="G78" s="202">
        <v>70</v>
      </c>
      <c r="H78" s="202" t="s">
        <v>236</v>
      </c>
      <c r="I78" s="207" t="s">
        <v>832</v>
      </c>
      <c r="J78" s="203" t="s">
        <v>604</v>
      </c>
      <c r="K78" s="203" t="s">
        <v>49</v>
      </c>
      <c r="L78" s="204">
        <v>45626</v>
      </c>
      <c r="M78" s="203" t="s">
        <v>833</v>
      </c>
      <c r="N78" s="207">
        <v>0</v>
      </c>
      <c r="O78" s="207">
        <v>0</v>
      </c>
      <c r="P78" s="308">
        <v>45631</v>
      </c>
      <c r="Q78" s="49">
        <v>1</v>
      </c>
      <c r="R78" s="208">
        <v>1</v>
      </c>
      <c r="S78" s="202" t="s">
        <v>834</v>
      </c>
      <c r="T78" s="209" t="s">
        <v>174</v>
      </c>
      <c r="U78" s="210"/>
      <c r="V78" s="211"/>
      <c r="W78" s="212"/>
      <c r="X78" s="203"/>
      <c r="Y78" s="210"/>
      <c r="Z78" s="210"/>
      <c r="AA78" s="211"/>
      <c r="AB78" s="212"/>
      <c r="AC78" s="203"/>
      <c r="AD78" s="210"/>
      <c r="AE78" s="210"/>
      <c r="AF78" s="211"/>
      <c r="AG78" s="212"/>
      <c r="AH78" s="203"/>
      <c r="AI78" s="210"/>
      <c r="AJ78" s="210"/>
      <c r="AK78" s="211"/>
      <c r="AL78" s="212"/>
      <c r="AM78" s="203"/>
      <c r="AN78" s="210"/>
      <c r="AO78" s="210"/>
      <c r="AP78" s="211"/>
      <c r="AQ78" s="212"/>
      <c r="AR78" s="203"/>
      <c r="AS78" s="210"/>
      <c r="AT78" s="210"/>
      <c r="AU78" s="211"/>
      <c r="AV78" s="363"/>
      <c r="AW78" s="359"/>
      <c r="AX78" s="364"/>
      <c r="AY78" s="364"/>
      <c r="AZ78" s="365"/>
      <c r="BA78" s="363"/>
      <c r="BB78" s="359"/>
      <c r="BC78" s="364"/>
      <c r="BD78" s="364"/>
      <c r="BE78" s="365"/>
      <c r="BF78" s="363"/>
      <c r="BG78" s="359"/>
      <c r="BH78" s="364"/>
      <c r="BI78" s="364"/>
      <c r="BJ78" s="365"/>
      <c r="BK78" s="363"/>
      <c r="BL78" s="359"/>
      <c r="BM78" s="364"/>
      <c r="BN78" s="364"/>
      <c r="BO78" s="365"/>
      <c r="BP78" s="363"/>
      <c r="BQ78" s="359"/>
      <c r="BR78" s="364"/>
      <c r="BS78" s="364"/>
      <c r="BT78" s="365"/>
      <c r="BU78" s="363"/>
      <c r="BV78" s="359"/>
      <c r="BW78" s="364"/>
      <c r="BX78" s="450"/>
      <c r="BY78" s="450"/>
      <c r="BZ78" s="55">
        <f t="shared" si="0"/>
        <v>1</v>
      </c>
      <c r="CA78" s="55">
        <f t="shared" si="1"/>
        <v>0</v>
      </c>
      <c r="CB78" s="10"/>
      <c r="CC78" s="10"/>
    </row>
    <row r="79" spans="1:81" ht="78" customHeight="1" x14ac:dyDescent="0.2">
      <c r="A79" s="4"/>
      <c r="B79" s="339" t="s">
        <v>256</v>
      </c>
      <c r="C79" s="339" t="s">
        <v>758</v>
      </c>
      <c r="D79" s="339" t="s">
        <v>759</v>
      </c>
      <c r="E79" s="366" t="s">
        <v>835</v>
      </c>
      <c r="F79" s="202" t="s">
        <v>972</v>
      </c>
      <c r="G79" s="202">
        <v>71</v>
      </c>
      <c r="H79" s="202" t="s">
        <v>167</v>
      </c>
      <c r="I79" s="202" t="s">
        <v>837</v>
      </c>
      <c r="J79" s="203" t="s">
        <v>838</v>
      </c>
      <c r="K79" s="203" t="s">
        <v>30</v>
      </c>
      <c r="L79" s="204">
        <v>45626</v>
      </c>
      <c r="M79" s="203" t="s">
        <v>839</v>
      </c>
      <c r="N79" s="207">
        <v>0</v>
      </c>
      <c r="O79" s="207">
        <v>0</v>
      </c>
      <c r="P79" s="308">
        <v>45631</v>
      </c>
      <c r="Q79" s="49">
        <v>1</v>
      </c>
      <c r="R79" s="208">
        <v>1</v>
      </c>
      <c r="S79" s="202" t="s">
        <v>840</v>
      </c>
      <c r="T79" s="209" t="s">
        <v>174</v>
      </c>
      <c r="U79" s="210"/>
      <c r="V79" s="211"/>
      <c r="W79" s="212"/>
      <c r="X79" s="203"/>
      <c r="Y79" s="210"/>
      <c r="Z79" s="210"/>
      <c r="AA79" s="211"/>
      <c r="AB79" s="212"/>
      <c r="AC79" s="203"/>
      <c r="AD79" s="210"/>
      <c r="AE79" s="210"/>
      <c r="AF79" s="211"/>
      <c r="AG79" s="212"/>
      <c r="AH79" s="203"/>
      <c r="AI79" s="210"/>
      <c r="AJ79" s="210"/>
      <c r="AK79" s="211"/>
      <c r="AL79" s="212"/>
      <c r="AM79" s="203"/>
      <c r="AN79" s="210"/>
      <c r="AO79" s="210"/>
      <c r="AP79" s="211"/>
      <c r="AQ79" s="212"/>
      <c r="AR79" s="203"/>
      <c r="AS79" s="210"/>
      <c r="AT79" s="210"/>
      <c r="AU79" s="211"/>
      <c r="AV79" s="363"/>
      <c r="AW79" s="359"/>
      <c r="AX79" s="364"/>
      <c r="AY79" s="364"/>
      <c r="AZ79" s="365"/>
      <c r="BA79" s="363"/>
      <c r="BB79" s="359"/>
      <c r="BC79" s="364"/>
      <c r="BD79" s="364"/>
      <c r="BE79" s="365"/>
      <c r="BF79" s="363"/>
      <c r="BG79" s="359"/>
      <c r="BH79" s="364"/>
      <c r="BI79" s="364"/>
      <c r="BJ79" s="365"/>
      <c r="BK79" s="363"/>
      <c r="BL79" s="359"/>
      <c r="BM79" s="364"/>
      <c r="BN79" s="364"/>
      <c r="BO79" s="365"/>
      <c r="BP79" s="363"/>
      <c r="BQ79" s="359"/>
      <c r="BR79" s="364"/>
      <c r="BS79" s="364"/>
      <c r="BT79" s="365"/>
      <c r="BU79" s="363"/>
      <c r="BV79" s="359"/>
      <c r="BW79" s="364"/>
      <c r="BX79" s="450"/>
      <c r="BY79" s="450"/>
      <c r="BZ79" s="55">
        <f t="shared" si="0"/>
        <v>1</v>
      </c>
      <c r="CA79" s="55">
        <f t="shared" si="1"/>
        <v>0</v>
      </c>
      <c r="CB79" s="10"/>
      <c r="CC79" s="10"/>
    </row>
    <row r="80" spans="1:81" ht="81" customHeight="1" x14ac:dyDescent="0.2">
      <c r="A80" s="4"/>
      <c r="B80" s="339" t="s">
        <v>256</v>
      </c>
      <c r="C80" s="339" t="s">
        <v>758</v>
      </c>
      <c r="D80" s="339" t="s">
        <v>759</v>
      </c>
      <c r="E80" s="367" t="s">
        <v>841</v>
      </c>
      <c r="F80" s="366" t="s">
        <v>842</v>
      </c>
      <c r="G80" s="202">
        <v>72</v>
      </c>
      <c r="H80" s="202" t="s">
        <v>167</v>
      </c>
      <c r="I80" s="202" t="s">
        <v>843</v>
      </c>
      <c r="J80" s="203" t="s">
        <v>844</v>
      </c>
      <c r="K80" s="203" t="s">
        <v>49</v>
      </c>
      <c r="L80" s="204">
        <v>45626</v>
      </c>
      <c r="M80" s="203" t="s">
        <v>845</v>
      </c>
      <c r="N80" s="207">
        <v>0</v>
      </c>
      <c r="O80" s="207">
        <v>0</v>
      </c>
      <c r="P80" s="308">
        <v>45631</v>
      </c>
      <c r="Q80" s="49">
        <v>1</v>
      </c>
      <c r="R80" s="208">
        <v>1</v>
      </c>
      <c r="S80" s="202" t="s">
        <v>846</v>
      </c>
      <c r="T80" s="209" t="s">
        <v>174</v>
      </c>
      <c r="U80" s="210"/>
      <c r="V80" s="211"/>
      <c r="W80" s="212"/>
      <c r="X80" s="203"/>
      <c r="Y80" s="210"/>
      <c r="Z80" s="210"/>
      <c r="AA80" s="211"/>
      <c r="AB80" s="212"/>
      <c r="AC80" s="203"/>
      <c r="AD80" s="210"/>
      <c r="AE80" s="210"/>
      <c r="AF80" s="211"/>
      <c r="AG80" s="212"/>
      <c r="AH80" s="203"/>
      <c r="AI80" s="210"/>
      <c r="AJ80" s="210"/>
      <c r="AK80" s="211"/>
      <c r="AL80" s="212"/>
      <c r="AM80" s="203"/>
      <c r="AN80" s="210"/>
      <c r="AO80" s="210"/>
      <c r="AP80" s="211"/>
      <c r="AQ80" s="212"/>
      <c r="AR80" s="203"/>
      <c r="AS80" s="210"/>
      <c r="AT80" s="210"/>
      <c r="AU80" s="211"/>
      <c r="AV80" s="363"/>
      <c r="AW80" s="359"/>
      <c r="AX80" s="364"/>
      <c r="AY80" s="364"/>
      <c r="AZ80" s="365"/>
      <c r="BA80" s="363"/>
      <c r="BB80" s="359"/>
      <c r="BC80" s="364"/>
      <c r="BD80" s="364"/>
      <c r="BE80" s="365"/>
      <c r="BF80" s="363"/>
      <c r="BG80" s="359"/>
      <c r="BH80" s="364"/>
      <c r="BI80" s="364"/>
      <c r="BJ80" s="365"/>
      <c r="BK80" s="363"/>
      <c r="BL80" s="359"/>
      <c r="BM80" s="364"/>
      <c r="BN80" s="364"/>
      <c r="BO80" s="365"/>
      <c r="BP80" s="363"/>
      <c r="BQ80" s="359"/>
      <c r="BR80" s="364"/>
      <c r="BS80" s="364"/>
      <c r="BT80" s="365"/>
      <c r="BU80" s="363"/>
      <c r="BV80" s="359"/>
      <c r="BW80" s="364"/>
      <c r="BX80" s="450"/>
      <c r="BY80" s="450"/>
      <c r="BZ80" s="55">
        <f t="shared" si="0"/>
        <v>1</v>
      </c>
      <c r="CA80" s="55">
        <f t="shared" si="1"/>
        <v>0</v>
      </c>
      <c r="CB80" s="10"/>
      <c r="CC80" s="10"/>
    </row>
    <row r="81" spans="1:81" ht="34.5" customHeight="1" x14ac:dyDescent="0.2">
      <c r="A81" s="4"/>
      <c r="B81" s="339" t="s">
        <v>256</v>
      </c>
      <c r="C81" s="339" t="s">
        <v>758</v>
      </c>
      <c r="D81" s="339" t="s">
        <v>759</v>
      </c>
      <c r="E81" s="367" t="s">
        <v>841</v>
      </c>
      <c r="F81" s="366" t="s">
        <v>847</v>
      </c>
      <c r="G81" s="202">
        <v>73</v>
      </c>
      <c r="H81" s="202" t="s">
        <v>167</v>
      </c>
      <c r="I81" s="207" t="s">
        <v>848</v>
      </c>
      <c r="J81" s="203" t="s">
        <v>849</v>
      </c>
      <c r="K81" s="203" t="s">
        <v>49</v>
      </c>
      <c r="L81" s="204">
        <v>45626</v>
      </c>
      <c r="M81" s="203" t="s">
        <v>850</v>
      </c>
      <c r="N81" s="207">
        <v>0</v>
      </c>
      <c r="O81" s="207">
        <v>0</v>
      </c>
      <c r="P81" s="308">
        <v>45631</v>
      </c>
      <c r="Q81" s="49">
        <v>1</v>
      </c>
      <c r="R81" s="208">
        <v>1</v>
      </c>
      <c r="S81" s="202" t="s">
        <v>851</v>
      </c>
      <c r="T81" s="209" t="s">
        <v>174</v>
      </c>
      <c r="U81" s="210"/>
      <c r="V81" s="211"/>
      <c r="W81" s="212"/>
      <c r="X81" s="203"/>
      <c r="Y81" s="210"/>
      <c r="Z81" s="210"/>
      <c r="AA81" s="211"/>
      <c r="AB81" s="212"/>
      <c r="AC81" s="203"/>
      <c r="AD81" s="210"/>
      <c r="AE81" s="210"/>
      <c r="AF81" s="211"/>
      <c r="AG81" s="212"/>
      <c r="AH81" s="203"/>
      <c r="AI81" s="210"/>
      <c r="AJ81" s="210"/>
      <c r="AK81" s="211"/>
      <c r="AL81" s="212"/>
      <c r="AM81" s="203"/>
      <c r="AN81" s="210"/>
      <c r="AO81" s="210"/>
      <c r="AP81" s="211"/>
      <c r="AQ81" s="212"/>
      <c r="AR81" s="203"/>
      <c r="AS81" s="210"/>
      <c r="AT81" s="210"/>
      <c r="AU81" s="211"/>
      <c r="AV81" s="363"/>
      <c r="AW81" s="359"/>
      <c r="AX81" s="364"/>
      <c r="AY81" s="364"/>
      <c r="AZ81" s="365"/>
      <c r="BA81" s="363"/>
      <c r="BB81" s="359"/>
      <c r="BC81" s="364"/>
      <c r="BD81" s="364"/>
      <c r="BE81" s="365"/>
      <c r="BF81" s="363"/>
      <c r="BG81" s="359"/>
      <c r="BH81" s="364"/>
      <c r="BI81" s="364"/>
      <c r="BJ81" s="365"/>
      <c r="BK81" s="363"/>
      <c r="BL81" s="359"/>
      <c r="BM81" s="364"/>
      <c r="BN81" s="364"/>
      <c r="BO81" s="365"/>
      <c r="BP81" s="363"/>
      <c r="BQ81" s="359"/>
      <c r="BR81" s="364"/>
      <c r="BS81" s="364"/>
      <c r="BT81" s="365"/>
      <c r="BU81" s="363"/>
      <c r="BV81" s="359"/>
      <c r="BW81" s="364"/>
      <c r="BX81" s="450"/>
      <c r="BY81" s="450"/>
      <c r="BZ81" s="55">
        <f t="shared" si="0"/>
        <v>1</v>
      </c>
      <c r="CA81" s="55">
        <f t="shared" si="1"/>
        <v>0</v>
      </c>
      <c r="CB81" s="10"/>
      <c r="CC81" s="10"/>
    </row>
    <row r="82" spans="1:81" ht="39.75" customHeight="1" x14ac:dyDescent="0.2">
      <c r="A82" s="4"/>
      <c r="B82" s="339" t="s">
        <v>256</v>
      </c>
      <c r="C82" s="339" t="s">
        <v>758</v>
      </c>
      <c r="D82" s="339" t="s">
        <v>759</v>
      </c>
      <c r="E82" s="367" t="s">
        <v>841</v>
      </c>
      <c r="F82" s="366" t="s">
        <v>852</v>
      </c>
      <c r="G82" s="202">
        <v>74</v>
      </c>
      <c r="H82" s="202" t="s">
        <v>167</v>
      </c>
      <c r="I82" s="202" t="s">
        <v>853</v>
      </c>
      <c r="J82" s="203" t="s">
        <v>854</v>
      </c>
      <c r="K82" s="203" t="s">
        <v>49</v>
      </c>
      <c r="L82" s="204">
        <v>45626</v>
      </c>
      <c r="M82" s="203" t="s">
        <v>845</v>
      </c>
      <c r="N82" s="207">
        <v>0</v>
      </c>
      <c r="O82" s="207">
        <v>0</v>
      </c>
      <c r="P82" s="308">
        <v>45631</v>
      </c>
      <c r="Q82" s="49">
        <v>1</v>
      </c>
      <c r="R82" s="208">
        <v>1</v>
      </c>
      <c r="S82" s="202" t="s">
        <v>855</v>
      </c>
      <c r="T82" s="209" t="s">
        <v>174</v>
      </c>
      <c r="U82" s="210"/>
      <c r="V82" s="211"/>
      <c r="W82" s="212"/>
      <c r="X82" s="203"/>
      <c r="Y82" s="210"/>
      <c r="Z82" s="210"/>
      <c r="AA82" s="211"/>
      <c r="AB82" s="212"/>
      <c r="AC82" s="203"/>
      <c r="AD82" s="210"/>
      <c r="AE82" s="210"/>
      <c r="AF82" s="211"/>
      <c r="AG82" s="212"/>
      <c r="AH82" s="203"/>
      <c r="AI82" s="210"/>
      <c r="AJ82" s="210"/>
      <c r="AK82" s="211"/>
      <c r="AL82" s="212"/>
      <c r="AM82" s="203"/>
      <c r="AN82" s="210"/>
      <c r="AO82" s="210"/>
      <c r="AP82" s="211"/>
      <c r="AQ82" s="212"/>
      <c r="AR82" s="203"/>
      <c r="AS82" s="210"/>
      <c r="AT82" s="210"/>
      <c r="AU82" s="211"/>
      <c r="AV82" s="363"/>
      <c r="AW82" s="359"/>
      <c r="AX82" s="364"/>
      <c r="AY82" s="364"/>
      <c r="AZ82" s="365"/>
      <c r="BA82" s="363"/>
      <c r="BB82" s="359"/>
      <c r="BC82" s="364"/>
      <c r="BD82" s="364"/>
      <c r="BE82" s="365"/>
      <c r="BF82" s="363"/>
      <c r="BG82" s="359"/>
      <c r="BH82" s="364"/>
      <c r="BI82" s="364"/>
      <c r="BJ82" s="365"/>
      <c r="BK82" s="363"/>
      <c r="BL82" s="359"/>
      <c r="BM82" s="364"/>
      <c r="BN82" s="364"/>
      <c r="BO82" s="365"/>
      <c r="BP82" s="363"/>
      <c r="BQ82" s="359"/>
      <c r="BR82" s="364"/>
      <c r="BS82" s="364"/>
      <c r="BT82" s="365"/>
      <c r="BU82" s="363"/>
      <c r="BV82" s="359"/>
      <c r="BW82" s="364"/>
      <c r="BX82" s="450"/>
      <c r="BY82" s="450"/>
      <c r="BZ82" s="55">
        <f t="shared" si="0"/>
        <v>1</v>
      </c>
      <c r="CA82" s="55">
        <f t="shared" si="1"/>
        <v>0</v>
      </c>
      <c r="CB82" s="10"/>
      <c r="CC82" s="10"/>
    </row>
    <row r="83" spans="1:81" ht="54.75" customHeight="1" x14ac:dyDescent="0.2">
      <c r="A83" s="4"/>
      <c r="B83" s="339" t="s">
        <v>256</v>
      </c>
      <c r="C83" s="339" t="s">
        <v>758</v>
      </c>
      <c r="D83" s="339" t="s">
        <v>759</v>
      </c>
      <c r="E83" s="367" t="s">
        <v>841</v>
      </c>
      <c r="F83" s="366" t="s">
        <v>856</v>
      </c>
      <c r="G83" s="202">
        <v>75</v>
      </c>
      <c r="H83" s="202" t="s">
        <v>167</v>
      </c>
      <c r="I83" s="207" t="s">
        <v>857</v>
      </c>
      <c r="J83" s="203" t="s">
        <v>858</v>
      </c>
      <c r="K83" s="203" t="s">
        <v>30</v>
      </c>
      <c r="L83" s="204">
        <v>45626</v>
      </c>
      <c r="M83" s="203" t="s">
        <v>845</v>
      </c>
      <c r="N83" s="207">
        <v>0</v>
      </c>
      <c r="O83" s="207">
        <v>0</v>
      </c>
      <c r="P83" s="308">
        <v>45631</v>
      </c>
      <c r="Q83" s="49">
        <v>1</v>
      </c>
      <c r="R83" s="208">
        <v>1</v>
      </c>
      <c r="S83" s="202" t="s">
        <v>859</v>
      </c>
      <c r="T83" s="209" t="s">
        <v>174</v>
      </c>
      <c r="U83" s="210"/>
      <c r="V83" s="211"/>
      <c r="W83" s="212"/>
      <c r="X83" s="203"/>
      <c r="Y83" s="210"/>
      <c r="Z83" s="210"/>
      <c r="AA83" s="211"/>
      <c r="AB83" s="212"/>
      <c r="AC83" s="203"/>
      <c r="AD83" s="210"/>
      <c r="AE83" s="210"/>
      <c r="AF83" s="211"/>
      <c r="AG83" s="212"/>
      <c r="AH83" s="203"/>
      <c r="AI83" s="210"/>
      <c r="AJ83" s="210"/>
      <c r="AK83" s="211"/>
      <c r="AL83" s="212"/>
      <c r="AM83" s="203"/>
      <c r="AN83" s="210"/>
      <c r="AO83" s="210"/>
      <c r="AP83" s="211"/>
      <c r="AQ83" s="212"/>
      <c r="AR83" s="203"/>
      <c r="AS83" s="210"/>
      <c r="AT83" s="210"/>
      <c r="AU83" s="211"/>
      <c r="AV83" s="363"/>
      <c r="AW83" s="359"/>
      <c r="AX83" s="364"/>
      <c r="AY83" s="364"/>
      <c r="AZ83" s="365"/>
      <c r="BA83" s="363"/>
      <c r="BB83" s="359"/>
      <c r="BC83" s="364"/>
      <c r="BD83" s="364"/>
      <c r="BE83" s="365"/>
      <c r="BF83" s="363"/>
      <c r="BG83" s="359"/>
      <c r="BH83" s="364"/>
      <c r="BI83" s="364"/>
      <c r="BJ83" s="365"/>
      <c r="BK83" s="363"/>
      <c r="BL83" s="359"/>
      <c r="BM83" s="364"/>
      <c r="BN83" s="364"/>
      <c r="BO83" s="365"/>
      <c r="BP83" s="363"/>
      <c r="BQ83" s="359"/>
      <c r="BR83" s="364"/>
      <c r="BS83" s="364"/>
      <c r="BT83" s="365"/>
      <c r="BU83" s="363"/>
      <c r="BV83" s="359"/>
      <c r="BW83" s="364"/>
      <c r="BX83" s="450"/>
      <c r="BY83" s="450"/>
      <c r="BZ83" s="55">
        <f t="shared" si="0"/>
        <v>1</v>
      </c>
      <c r="CA83" s="55">
        <f t="shared" si="1"/>
        <v>0</v>
      </c>
      <c r="CB83" s="10"/>
      <c r="CC83" s="10"/>
    </row>
    <row r="84" spans="1:81" ht="42" customHeight="1" x14ac:dyDescent="0.2">
      <c r="A84" s="4"/>
      <c r="B84" s="339" t="s">
        <v>256</v>
      </c>
      <c r="C84" s="339" t="s">
        <v>758</v>
      </c>
      <c r="D84" s="339" t="s">
        <v>759</v>
      </c>
      <c r="E84" s="367" t="s">
        <v>860</v>
      </c>
      <c r="F84" s="366" t="s">
        <v>861</v>
      </c>
      <c r="G84" s="202">
        <v>76</v>
      </c>
      <c r="H84" s="202" t="s">
        <v>167</v>
      </c>
      <c r="I84" s="202" t="s">
        <v>862</v>
      </c>
      <c r="J84" s="203" t="s">
        <v>863</v>
      </c>
      <c r="K84" s="203" t="s">
        <v>30</v>
      </c>
      <c r="L84" s="204">
        <v>45626</v>
      </c>
      <c r="M84" s="203" t="s">
        <v>864</v>
      </c>
      <c r="N84" s="207">
        <v>0</v>
      </c>
      <c r="O84" s="207">
        <v>0</v>
      </c>
      <c r="P84" s="308">
        <v>45631</v>
      </c>
      <c r="Q84" s="49">
        <v>1</v>
      </c>
      <c r="R84" s="208">
        <v>1</v>
      </c>
      <c r="S84" s="202" t="s">
        <v>865</v>
      </c>
      <c r="T84" s="209" t="s">
        <v>174</v>
      </c>
      <c r="U84" s="210"/>
      <c r="V84" s="211"/>
      <c r="W84" s="212"/>
      <c r="X84" s="203"/>
      <c r="Y84" s="210"/>
      <c r="Z84" s="210"/>
      <c r="AA84" s="211"/>
      <c r="AB84" s="212"/>
      <c r="AC84" s="203"/>
      <c r="AD84" s="210"/>
      <c r="AE84" s="210"/>
      <c r="AF84" s="211"/>
      <c r="AG84" s="212"/>
      <c r="AH84" s="203"/>
      <c r="AI84" s="210"/>
      <c r="AJ84" s="210"/>
      <c r="AK84" s="211"/>
      <c r="AL84" s="212"/>
      <c r="AM84" s="203"/>
      <c r="AN84" s="210"/>
      <c r="AO84" s="210"/>
      <c r="AP84" s="211"/>
      <c r="AQ84" s="212"/>
      <c r="AR84" s="203"/>
      <c r="AS84" s="210"/>
      <c r="AT84" s="210"/>
      <c r="AU84" s="211"/>
      <c r="AV84" s="363"/>
      <c r="AW84" s="359"/>
      <c r="AX84" s="364"/>
      <c r="AY84" s="364"/>
      <c r="AZ84" s="365"/>
      <c r="BA84" s="363"/>
      <c r="BB84" s="359"/>
      <c r="BC84" s="364"/>
      <c r="BD84" s="364"/>
      <c r="BE84" s="365"/>
      <c r="BF84" s="363"/>
      <c r="BG84" s="359"/>
      <c r="BH84" s="364"/>
      <c r="BI84" s="364"/>
      <c r="BJ84" s="365"/>
      <c r="BK84" s="363"/>
      <c r="BL84" s="359"/>
      <c r="BM84" s="364"/>
      <c r="BN84" s="364"/>
      <c r="BO84" s="365"/>
      <c r="BP84" s="363"/>
      <c r="BQ84" s="359"/>
      <c r="BR84" s="364"/>
      <c r="BS84" s="364"/>
      <c r="BT84" s="365"/>
      <c r="BU84" s="363"/>
      <c r="BV84" s="359"/>
      <c r="BW84" s="364"/>
      <c r="BX84" s="450"/>
      <c r="BY84" s="450"/>
      <c r="BZ84" s="55">
        <f t="shared" si="0"/>
        <v>1</v>
      </c>
      <c r="CA84" s="55">
        <f t="shared" si="1"/>
        <v>0</v>
      </c>
      <c r="CB84" s="10"/>
      <c r="CC84" s="10"/>
    </row>
    <row r="85" spans="1:81" ht="42" customHeight="1" x14ac:dyDescent="0.2">
      <c r="A85" s="4"/>
      <c r="B85" s="339" t="s">
        <v>256</v>
      </c>
      <c r="C85" s="339" t="s">
        <v>758</v>
      </c>
      <c r="D85" s="339" t="s">
        <v>759</v>
      </c>
      <c r="E85" s="367" t="s">
        <v>860</v>
      </c>
      <c r="F85" s="366" t="s">
        <v>866</v>
      </c>
      <c r="G85" s="202">
        <v>77</v>
      </c>
      <c r="H85" s="202" t="s">
        <v>167</v>
      </c>
      <c r="I85" s="207" t="s">
        <v>867</v>
      </c>
      <c r="J85" s="203" t="s">
        <v>868</v>
      </c>
      <c r="K85" s="203" t="s">
        <v>30</v>
      </c>
      <c r="L85" s="204">
        <v>45626</v>
      </c>
      <c r="M85" s="203" t="s">
        <v>864</v>
      </c>
      <c r="N85" s="207">
        <v>0</v>
      </c>
      <c r="O85" s="207">
        <v>0</v>
      </c>
      <c r="P85" s="308">
        <v>45631</v>
      </c>
      <c r="Q85" s="49">
        <v>1</v>
      </c>
      <c r="R85" s="208">
        <v>1</v>
      </c>
      <c r="S85" s="202" t="s">
        <v>869</v>
      </c>
      <c r="T85" s="209" t="s">
        <v>174</v>
      </c>
      <c r="U85" s="210"/>
      <c r="V85" s="211"/>
      <c r="W85" s="212"/>
      <c r="X85" s="203"/>
      <c r="Y85" s="210"/>
      <c r="Z85" s="210"/>
      <c r="AA85" s="211"/>
      <c r="AB85" s="212"/>
      <c r="AC85" s="203"/>
      <c r="AD85" s="210"/>
      <c r="AE85" s="210"/>
      <c r="AF85" s="211"/>
      <c r="AG85" s="212"/>
      <c r="AH85" s="203"/>
      <c r="AI85" s="210"/>
      <c r="AJ85" s="210"/>
      <c r="AK85" s="211"/>
      <c r="AL85" s="212"/>
      <c r="AM85" s="203"/>
      <c r="AN85" s="210"/>
      <c r="AO85" s="210"/>
      <c r="AP85" s="211"/>
      <c r="AQ85" s="212"/>
      <c r="AR85" s="203"/>
      <c r="AS85" s="210"/>
      <c r="AT85" s="210"/>
      <c r="AU85" s="211"/>
      <c r="AV85" s="363"/>
      <c r="AW85" s="359"/>
      <c r="AX85" s="364"/>
      <c r="AY85" s="364"/>
      <c r="AZ85" s="365"/>
      <c r="BA85" s="363"/>
      <c r="BB85" s="359"/>
      <c r="BC85" s="364"/>
      <c r="BD85" s="364"/>
      <c r="BE85" s="365"/>
      <c r="BF85" s="363"/>
      <c r="BG85" s="359"/>
      <c r="BH85" s="364"/>
      <c r="BI85" s="364"/>
      <c r="BJ85" s="365"/>
      <c r="BK85" s="363"/>
      <c r="BL85" s="359"/>
      <c r="BM85" s="364"/>
      <c r="BN85" s="364"/>
      <c r="BO85" s="365"/>
      <c r="BP85" s="363"/>
      <c r="BQ85" s="359"/>
      <c r="BR85" s="364"/>
      <c r="BS85" s="364"/>
      <c r="BT85" s="365"/>
      <c r="BU85" s="363"/>
      <c r="BV85" s="359"/>
      <c r="BW85" s="364"/>
      <c r="BX85" s="450"/>
      <c r="BY85" s="450"/>
      <c r="BZ85" s="55">
        <f t="shared" si="0"/>
        <v>1</v>
      </c>
      <c r="CA85" s="55">
        <f t="shared" si="1"/>
        <v>0</v>
      </c>
      <c r="CB85" s="10"/>
      <c r="CC85" s="10"/>
    </row>
    <row r="86" spans="1:81" ht="42" customHeight="1" x14ac:dyDescent="0.2">
      <c r="A86" s="4"/>
      <c r="B86" s="339" t="s">
        <v>256</v>
      </c>
      <c r="C86" s="339" t="s">
        <v>758</v>
      </c>
      <c r="D86" s="339" t="s">
        <v>759</v>
      </c>
      <c r="E86" s="367" t="s">
        <v>860</v>
      </c>
      <c r="F86" s="366" t="s">
        <v>870</v>
      </c>
      <c r="G86" s="202">
        <v>78</v>
      </c>
      <c r="H86" s="202" t="s">
        <v>167</v>
      </c>
      <c r="I86" s="202" t="s">
        <v>871</v>
      </c>
      <c r="J86" s="203" t="s">
        <v>872</v>
      </c>
      <c r="K86" s="203" t="s">
        <v>49</v>
      </c>
      <c r="L86" s="204">
        <v>45626</v>
      </c>
      <c r="M86" s="203" t="s">
        <v>873</v>
      </c>
      <c r="N86" s="207">
        <v>0</v>
      </c>
      <c r="O86" s="207">
        <v>0</v>
      </c>
      <c r="P86" s="308">
        <v>45631</v>
      </c>
      <c r="Q86" s="49">
        <v>1</v>
      </c>
      <c r="R86" s="208">
        <v>1</v>
      </c>
      <c r="S86" s="202" t="s">
        <v>874</v>
      </c>
      <c r="T86" s="209" t="s">
        <v>174</v>
      </c>
      <c r="U86" s="210"/>
      <c r="V86" s="211"/>
      <c r="W86" s="212"/>
      <c r="X86" s="203"/>
      <c r="Y86" s="210"/>
      <c r="Z86" s="210"/>
      <c r="AA86" s="211"/>
      <c r="AB86" s="212"/>
      <c r="AC86" s="203"/>
      <c r="AD86" s="210"/>
      <c r="AE86" s="210"/>
      <c r="AF86" s="211"/>
      <c r="AG86" s="212"/>
      <c r="AH86" s="203"/>
      <c r="AI86" s="210"/>
      <c r="AJ86" s="210"/>
      <c r="AK86" s="211"/>
      <c r="AL86" s="212"/>
      <c r="AM86" s="203"/>
      <c r="AN86" s="210"/>
      <c r="AO86" s="210"/>
      <c r="AP86" s="211"/>
      <c r="AQ86" s="212"/>
      <c r="AR86" s="203"/>
      <c r="AS86" s="210"/>
      <c r="AT86" s="210"/>
      <c r="AU86" s="211"/>
      <c r="AV86" s="363"/>
      <c r="AW86" s="359"/>
      <c r="AX86" s="364"/>
      <c r="AY86" s="364"/>
      <c r="AZ86" s="365"/>
      <c r="BA86" s="363"/>
      <c r="BB86" s="359"/>
      <c r="BC86" s="364"/>
      <c r="BD86" s="364"/>
      <c r="BE86" s="365"/>
      <c r="BF86" s="363"/>
      <c r="BG86" s="359"/>
      <c r="BH86" s="364"/>
      <c r="BI86" s="364"/>
      <c r="BJ86" s="365"/>
      <c r="BK86" s="363"/>
      <c r="BL86" s="359"/>
      <c r="BM86" s="364"/>
      <c r="BN86" s="364"/>
      <c r="BO86" s="365"/>
      <c r="BP86" s="363"/>
      <c r="BQ86" s="359"/>
      <c r="BR86" s="364"/>
      <c r="BS86" s="364"/>
      <c r="BT86" s="365"/>
      <c r="BU86" s="363"/>
      <c r="BV86" s="359"/>
      <c r="BW86" s="364"/>
      <c r="BX86" s="450"/>
      <c r="BY86" s="450"/>
      <c r="BZ86" s="55">
        <f t="shared" si="0"/>
        <v>1</v>
      </c>
      <c r="CA86" s="55">
        <f t="shared" si="1"/>
        <v>0</v>
      </c>
      <c r="CB86" s="10"/>
      <c r="CC86" s="10"/>
    </row>
    <row r="87" spans="1:81" ht="42" customHeight="1" x14ac:dyDescent="0.2">
      <c r="A87" s="4"/>
      <c r="B87" s="339" t="s">
        <v>256</v>
      </c>
      <c r="C87" s="339" t="s">
        <v>758</v>
      </c>
      <c r="D87" s="339" t="s">
        <v>759</v>
      </c>
      <c r="E87" s="367" t="s">
        <v>860</v>
      </c>
      <c r="F87" s="366" t="s">
        <v>875</v>
      </c>
      <c r="G87" s="202">
        <v>79</v>
      </c>
      <c r="H87" s="202" t="s">
        <v>167</v>
      </c>
      <c r="I87" s="207" t="s">
        <v>876</v>
      </c>
      <c r="J87" s="203" t="s">
        <v>877</v>
      </c>
      <c r="K87" s="203" t="s">
        <v>28</v>
      </c>
      <c r="L87" s="204">
        <v>45626</v>
      </c>
      <c r="M87" s="203" t="s">
        <v>274</v>
      </c>
      <c r="N87" s="207">
        <v>0</v>
      </c>
      <c r="O87" s="207">
        <v>0</v>
      </c>
      <c r="P87" s="308">
        <v>45631</v>
      </c>
      <c r="Q87" s="49">
        <v>1</v>
      </c>
      <c r="R87" s="208">
        <v>1</v>
      </c>
      <c r="S87" s="202" t="s">
        <v>878</v>
      </c>
      <c r="T87" s="209" t="s">
        <v>174</v>
      </c>
      <c r="U87" s="210"/>
      <c r="V87" s="211"/>
      <c r="W87" s="212"/>
      <c r="X87" s="203"/>
      <c r="Y87" s="210"/>
      <c r="Z87" s="210"/>
      <c r="AA87" s="211"/>
      <c r="AB87" s="212"/>
      <c r="AC87" s="203"/>
      <c r="AD87" s="210"/>
      <c r="AE87" s="210"/>
      <c r="AF87" s="211"/>
      <c r="AG87" s="212"/>
      <c r="AH87" s="203"/>
      <c r="AI87" s="210"/>
      <c r="AJ87" s="210"/>
      <c r="AK87" s="211"/>
      <c r="AL87" s="212"/>
      <c r="AM87" s="203"/>
      <c r="AN87" s="210"/>
      <c r="AO87" s="210"/>
      <c r="AP87" s="211"/>
      <c r="AQ87" s="212"/>
      <c r="AR87" s="203"/>
      <c r="AS87" s="210"/>
      <c r="AT87" s="210"/>
      <c r="AU87" s="211"/>
      <c r="AV87" s="363"/>
      <c r="AW87" s="359"/>
      <c r="AX87" s="364"/>
      <c r="AY87" s="364"/>
      <c r="AZ87" s="365"/>
      <c r="BA87" s="363"/>
      <c r="BB87" s="359"/>
      <c r="BC87" s="364"/>
      <c r="BD87" s="364"/>
      <c r="BE87" s="365"/>
      <c r="BF87" s="363"/>
      <c r="BG87" s="359"/>
      <c r="BH87" s="364"/>
      <c r="BI87" s="364"/>
      <c r="BJ87" s="365"/>
      <c r="BK87" s="363"/>
      <c r="BL87" s="359"/>
      <c r="BM87" s="364"/>
      <c r="BN87" s="364"/>
      <c r="BO87" s="365"/>
      <c r="BP87" s="363"/>
      <c r="BQ87" s="359"/>
      <c r="BR87" s="364"/>
      <c r="BS87" s="364"/>
      <c r="BT87" s="365"/>
      <c r="BU87" s="363"/>
      <c r="BV87" s="359"/>
      <c r="BW87" s="364"/>
      <c r="BX87" s="450"/>
      <c r="BY87" s="450"/>
      <c r="BZ87" s="55">
        <f t="shared" si="0"/>
        <v>1</v>
      </c>
      <c r="CA87" s="55">
        <f t="shared" si="1"/>
        <v>0</v>
      </c>
      <c r="CB87" s="10"/>
      <c r="CC87" s="10"/>
    </row>
    <row r="88" spans="1:81" ht="44.25" customHeight="1" x14ac:dyDescent="0.2">
      <c r="A88" s="4"/>
      <c r="B88" s="339" t="s">
        <v>256</v>
      </c>
      <c r="C88" s="339" t="s">
        <v>758</v>
      </c>
      <c r="D88" s="339" t="s">
        <v>759</v>
      </c>
      <c r="E88" s="367" t="s">
        <v>879</v>
      </c>
      <c r="F88" s="366" t="s">
        <v>880</v>
      </c>
      <c r="G88" s="202">
        <v>80</v>
      </c>
      <c r="H88" s="202" t="s">
        <v>167</v>
      </c>
      <c r="I88" s="202" t="s">
        <v>881</v>
      </c>
      <c r="J88" s="203" t="s">
        <v>882</v>
      </c>
      <c r="K88" s="203" t="s">
        <v>30</v>
      </c>
      <c r="L88" s="204">
        <v>45626</v>
      </c>
      <c r="M88" s="203" t="s">
        <v>274</v>
      </c>
      <c r="N88" s="207">
        <v>0</v>
      </c>
      <c r="O88" s="207">
        <v>0</v>
      </c>
      <c r="P88" s="308">
        <v>45631</v>
      </c>
      <c r="Q88" s="49">
        <v>1</v>
      </c>
      <c r="R88" s="208">
        <v>1</v>
      </c>
      <c r="S88" s="202" t="s">
        <v>883</v>
      </c>
      <c r="T88" s="209" t="s">
        <v>174</v>
      </c>
      <c r="U88" s="210"/>
      <c r="V88" s="211"/>
      <c r="W88" s="212"/>
      <c r="X88" s="203"/>
      <c r="Y88" s="210"/>
      <c r="Z88" s="210"/>
      <c r="AA88" s="211"/>
      <c r="AB88" s="212"/>
      <c r="AC88" s="203"/>
      <c r="AD88" s="210"/>
      <c r="AE88" s="210"/>
      <c r="AF88" s="211"/>
      <c r="AG88" s="212"/>
      <c r="AH88" s="203"/>
      <c r="AI88" s="210"/>
      <c r="AJ88" s="210"/>
      <c r="AK88" s="211"/>
      <c r="AL88" s="212"/>
      <c r="AM88" s="203"/>
      <c r="AN88" s="210"/>
      <c r="AO88" s="210"/>
      <c r="AP88" s="211"/>
      <c r="AQ88" s="212"/>
      <c r="AR88" s="203"/>
      <c r="AS88" s="210"/>
      <c r="AT88" s="210"/>
      <c r="AU88" s="211"/>
      <c r="AV88" s="363"/>
      <c r="AW88" s="359"/>
      <c r="AX88" s="364"/>
      <c r="AY88" s="364"/>
      <c r="AZ88" s="365"/>
      <c r="BA88" s="363"/>
      <c r="BB88" s="359"/>
      <c r="BC88" s="364"/>
      <c r="BD88" s="364"/>
      <c r="BE88" s="365"/>
      <c r="BF88" s="363"/>
      <c r="BG88" s="359"/>
      <c r="BH88" s="364"/>
      <c r="BI88" s="364"/>
      <c r="BJ88" s="365"/>
      <c r="BK88" s="363"/>
      <c r="BL88" s="359"/>
      <c r="BM88" s="364"/>
      <c r="BN88" s="364"/>
      <c r="BO88" s="365"/>
      <c r="BP88" s="363"/>
      <c r="BQ88" s="359"/>
      <c r="BR88" s="364"/>
      <c r="BS88" s="364"/>
      <c r="BT88" s="365"/>
      <c r="BU88" s="363"/>
      <c r="BV88" s="359"/>
      <c r="BW88" s="364"/>
      <c r="BX88" s="450"/>
      <c r="BY88" s="450"/>
      <c r="BZ88" s="55">
        <f t="shared" si="0"/>
        <v>1</v>
      </c>
      <c r="CA88" s="55">
        <f t="shared" si="1"/>
        <v>0</v>
      </c>
      <c r="CB88" s="10"/>
      <c r="CC88" s="10"/>
    </row>
    <row r="89" spans="1:81" ht="77.25" customHeight="1" x14ac:dyDescent="0.2">
      <c r="A89" s="4"/>
      <c r="B89" s="339" t="s">
        <v>256</v>
      </c>
      <c r="C89" s="339" t="s">
        <v>758</v>
      </c>
      <c r="D89" s="339" t="s">
        <v>759</v>
      </c>
      <c r="E89" s="367" t="s">
        <v>879</v>
      </c>
      <c r="F89" s="366" t="s">
        <v>884</v>
      </c>
      <c r="G89" s="202">
        <v>81</v>
      </c>
      <c r="H89" s="202" t="s">
        <v>167</v>
      </c>
      <c r="I89" s="366" t="s">
        <v>885</v>
      </c>
      <c r="J89" s="203" t="s">
        <v>886</v>
      </c>
      <c r="K89" s="203" t="s">
        <v>30</v>
      </c>
      <c r="L89" s="204">
        <v>45626</v>
      </c>
      <c r="M89" s="203" t="s">
        <v>274</v>
      </c>
      <c r="N89" s="207">
        <v>0</v>
      </c>
      <c r="O89" s="207">
        <v>0</v>
      </c>
      <c r="P89" s="308">
        <v>45631</v>
      </c>
      <c r="Q89" s="49">
        <v>1</v>
      </c>
      <c r="R89" s="208">
        <v>1</v>
      </c>
      <c r="S89" s="202" t="s">
        <v>887</v>
      </c>
      <c r="T89" s="209" t="s">
        <v>174</v>
      </c>
      <c r="U89" s="210"/>
      <c r="V89" s="211"/>
      <c r="W89" s="212"/>
      <c r="X89" s="203"/>
      <c r="Y89" s="210"/>
      <c r="Z89" s="210"/>
      <c r="AA89" s="211"/>
      <c r="AB89" s="212"/>
      <c r="AC89" s="203"/>
      <c r="AD89" s="210"/>
      <c r="AE89" s="210"/>
      <c r="AF89" s="211"/>
      <c r="AG89" s="212"/>
      <c r="AH89" s="203"/>
      <c r="AI89" s="210"/>
      <c r="AJ89" s="210"/>
      <c r="AK89" s="211"/>
      <c r="AL89" s="212"/>
      <c r="AM89" s="203"/>
      <c r="AN89" s="210"/>
      <c r="AO89" s="210"/>
      <c r="AP89" s="211"/>
      <c r="AQ89" s="212"/>
      <c r="AR89" s="203"/>
      <c r="AS89" s="210"/>
      <c r="AT89" s="210"/>
      <c r="AU89" s="211"/>
      <c r="AV89" s="363"/>
      <c r="AW89" s="359"/>
      <c r="AX89" s="364"/>
      <c r="AY89" s="364"/>
      <c r="AZ89" s="365"/>
      <c r="BA89" s="363"/>
      <c r="BB89" s="359"/>
      <c r="BC89" s="364"/>
      <c r="BD89" s="364"/>
      <c r="BE89" s="365"/>
      <c r="BF89" s="363"/>
      <c r="BG89" s="359"/>
      <c r="BH89" s="364"/>
      <c r="BI89" s="364"/>
      <c r="BJ89" s="365"/>
      <c r="BK89" s="363"/>
      <c r="BL89" s="359"/>
      <c r="BM89" s="364"/>
      <c r="BN89" s="364"/>
      <c r="BO89" s="365"/>
      <c r="BP89" s="363"/>
      <c r="BQ89" s="359"/>
      <c r="BR89" s="364"/>
      <c r="BS89" s="364"/>
      <c r="BT89" s="365"/>
      <c r="BU89" s="363"/>
      <c r="BV89" s="359"/>
      <c r="BW89" s="364"/>
      <c r="BX89" s="450"/>
      <c r="BY89" s="450"/>
      <c r="BZ89" s="55">
        <f t="shared" si="0"/>
        <v>1</v>
      </c>
      <c r="CA89" s="55">
        <f t="shared" si="1"/>
        <v>0</v>
      </c>
      <c r="CB89" s="10"/>
      <c r="CC89" s="10"/>
    </row>
    <row r="90" spans="1:81" ht="44.25" customHeight="1" x14ac:dyDescent="0.2">
      <c r="A90" s="4"/>
      <c r="B90" s="339" t="s">
        <v>256</v>
      </c>
      <c r="C90" s="339" t="s">
        <v>758</v>
      </c>
      <c r="D90" s="339" t="s">
        <v>759</v>
      </c>
      <c r="E90" s="367" t="s">
        <v>879</v>
      </c>
      <c r="F90" s="366" t="s">
        <v>888</v>
      </c>
      <c r="G90" s="202">
        <v>82</v>
      </c>
      <c r="H90" s="202" t="s">
        <v>236</v>
      </c>
      <c r="I90" s="202" t="s">
        <v>889</v>
      </c>
      <c r="J90" s="203" t="s">
        <v>890</v>
      </c>
      <c r="K90" s="203" t="s">
        <v>48</v>
      </c>
      <c r="L90" s="204">
        <v>45626</v>
      </c>
      <c r="M90" s="203" t="s">
        <v>274</v>
      </c>
      <c r="N90" s="207">
        <v>0</v>
      </c>
      <c r="O90" s="207">
        <v>0</v>
      </c>
      <c r="P90" s="308">
        <v>45631</v>
      </c>
      <c r="Q90" s="49">
        <v>1</v>
      </c>
      <c r="R90" s="208">
        <v>1</v>
      </c>
      <c r="S90" s="202" t="s">
        <v>891</v>
      </c>
      <c r="T90" s="209" t="s">
        <v>174</v>
      </c>
      <c r="U90" s="210"/>
      <c r="V90" s="211"/>
      <c r="W90" s="212"/>
      <c r="X90" s="203"/>
      <c r="Y90" s="210"/>
      <c r="Z90" s="210"/>
      <c r="AA90" s="211"/>
      <c r="AB90" s="212"/>
      <c r="AC90" s="203"/>
      <c r="AD90" s="210"/>
      <c r="AE90" s="210"/>
      <c r="AF90" s="211"/>
      <c r="AG90" s="212"/>
      <c r="AH90" s="203"/>
      <c r="AI90" s="210"/>
      <c r="AJ90" s="210"/>
      <c r="AK90" s="211"/>
      <c r="AL90" s="212"/>
      <c r="AM90" s="203"/>
      <c r="AN90" s="210"/>
      <c r="AO90" s="210"/>
      <c r="AP90" s="211"/>
      <c r="AQ90" s="212"/>
      <c r="AR90" s="203"/>
      <c r="AS90" s="210"/>
      <c r="AT90" s="210"/>
      <c r="AU90" s="211"/>
      <c r="AV90" s="363"/>
      <c r="AW90" s="359"/>
      <c r="AX90" s="364"/>
      <c r="AY90" s="364"/>
      <c r="AZ90" s="365"/>
      <c r="BA90" s="363"/>
      <c r="BB90" s="359"/>
      <c r="BC90" s="364"/>
      <c r="BD90" s="364"/>
      <c r="BE90" s="365"/>
      <c r="BF90" s="363"/>
      <c r="BG90" s="359"/>
      <c r="BH90" s="364"/>
      <c r="BI90" s="364"/>
      <c r="BJ90" s="365"/>
      <c r="BK90" s="363"/>
      <c r="BL90" s="359"/>
      <c r="BM90" s="364"/>
      <c r="BN90" s="364"/>
      <c r="BO90" s="365"/>
      <c r="BP90" s="363"/>
      <c r="BQ90" s="359"/>
      <c r="BR90" s="364"/>
      <c r="BS90" s="364"/>
      <c r="BT90" s="365"/>
      <c r="BU90" s="363"/>
      <c r="BV90" s="359"/>
      <c r="BW90" s="364"/>
      <c r="BX90" s="450"/>
      <c r="BY90" s="450"/>
      <c r="BZ90" s="55">
        <f t="shared" si="0"/>
        <v>1</v>
      </c>
      <c r="CA90" s="55">
        <f t="shared" si="1"/>
        <v>0</v>
      </c>
      <c r="CB90" s="10"/>
      <c r="CC90" s="10"/>
    </row>
    <row r="91" spans="1:81" ht="67.5" customHeight="1" x14ac:dyDescent="0.2">
      <c r="A91" s="4"/>
      <c r="B91" s="339" t="s">
        <v>256</v>
      </c>
      <c r="C91" s="339" t="s">
        <v>758</v>
      </c>
      <c r="D91" s="339" t="s">
        <v>759</v>
      </c>
      <c r="E91" s="367" t="s">
        <v>892</v>
      </c>
      <c r="F91" s="366" t="s">
        <v>893</v>
      </c>
      <c r="G91" s="202">
        <v>83</v>
      </c>
      <c r="H91" s="202" t="s">
        <v>236</v>
      </c>
      <c r="I91" s="207" t="s">
        <v>894</v>
      </c>
      <c r="J91" s="203" t="s">
        <v>895</v>
      </c>
      <c r="K91" s="203" t="s">
        <v>67</v>
      </c>
      <c r="L91" s="204">
        <v>45626</v>
      </c>
      <c r="M91" s="203" t="s">
        <v>896</v>
      </c>
      <c r="N91" s="207">
        <v>0</v>
      </c>
      <c r="O91" s="207"/>
      <c r="P91" s="308">
        <v>45631</v>
      </c>
      <c r="Q91" s="49">
        <v>1</v>
      </c>
      <c r="R91" s="208">
        <v>1</v>
      </c>
      <c r="S91" s="202" t="s">
        <v>897</v>
      </c>
      <c r="T91" s="209" t="s">
        <v>174</v>
      </c>
      <c r="U91" s="210"/>
      <c r="V91" s="211"/>
      <c r="W91" s="212"/>
      <c r="X91" s="203"/>
      <c r="Y91" s="210"/>
      <c r="Z91" s="210"/>
      <c r="AA91" s="211"/>
      <c r="AB91" s="212"/>
      <c r="AC91" s="203"/>
      <c r="AD91" s="210"/>
      <c r="AE91" s="210"/>
      <c r="AF91" s="211"/>
      <c r="AG91" s="212"/>
      <c r="AH91" s="203"/>
      <c r="AI91" s="210"/>
      <c r="AJ91" s="210"/>
      <c r="AK91" s="211"/>
      <c r="AL91" s="212"/>
      <c r="AM91" s="203"/>
      <c r="AN91" s="210"/>
      <c r="AO91" s="210"/>
      <c r="AP91" s="211"/>
      <c r="AQ91" s="212"/>
      <c r="AR91" s="203"/>
      <c r="AS91" s="210"/>
      <c r="AT91" s="210"/>
      <c r="AU91" s="211"/>
      <c r="AV91" s="363"/>
      <c r="AW91" s="359"/>
      <c r="AX91" s="364"/>
      <c r="AY91" s="364"/>
      <c r="AZ91" s="365"/>
      <c r="BA91" s="363"/>
      <c r="BB91" s="359"/>
      <c r="BC91" s="364"/>
      <c r="BD91" s="364"/>
      <c r="BE91" s="365"/>
      <c r="BF91" s="363"/>
      <c r="BG91" s="359"/>
      <c r="BH91" s="364"/>
      <c r="BI91" s="364"/>
      <c r="BJ91" s="365"/>
      <c r="BK91" s="363"/>
      <c r="BL91" s="359"/>
      <c r="BM91" s="364"/>
      <c r="BN91" s="364"/>
      <c r="BO91" s="365"/>
      <c r="BP91" s="363"/>
      <c r="BQ91" s="359"/>
      <c r="BR91" s="364"/>
      <c r="BS91" s="364"/>
      <c r="BT91" s="365"/>
      <c r="BU91" s="363"/>
      <c r="BV91" s="359"/>
      <c r="BW91" s="364"/>
      <c r="BX91" s="450"/>
      <c r="BY91" s="450"/>
      <c r="BZ91" s="55">
        <f t="shared" si="0"/>
        <v>1</v>
      </c>
      <c r="CA91" s="55">
        <f t="shared" si="1"/>
        <v>0</v>
      </c>
      <c r="CB91" s="10"/>
      <c r="CC91" s="10"/>
    </row>
    <row r="92" spans="1:81" ht="39" customHeight="1" x14ac:dyDescent="0.2">
      <c r="A92" s="4"/>
      <c r="B92" s="339" t="s">
        <v>256</v>
      </c>
      <c r="C92" s="339" t="s">
        <v>758</v>
      </c>
      <c r="D92" s="339" t="s">
        <v>759</v>
      </c>
      <c r="E92" s="367" t="s">
        <v>892</v>
      </c>
      <c r="F92" s="366" t="s">
        <v>898</v>
      </c>
      <c r="G92" s="202">
        <v>84</v>
      </c>
      <c r="H92" s="202" t="s">
        <v>236</v>
      </c>
      <c r="I92" s="202" t="s">
        <v>899</v>
      </c>
      <c r="J92" s="203" t="s">
        <v>900</v>
      </c>
      <c r="K92" s="309" t="s">
        <v>28</v>
      </c>
      <c r="L92" s="204">
        <v>45626</v>
      </c>
      <c r="M92" s="203" t="s">
        <v>901</v>
      </c>
      <c r="N92" s="207">
        <v>0</v>
      </c>
      <c r="O92" s="207">
        <v>100</v>
      </c>
      <c r="P92" s="308">
        <v>45631</v>
      </c>
      <c r="Q92" s="49">
        <v>1</v>
      </c>
      <c r="R92" s="208">
        <v>1</v>
      </c>
      <c r="S92" s="202" t="s">
        <v>902</v>
      </c>
      <c r="T92" s="209" t="s">
        <v>174</v>
      </c>
      <c r="U92" s="210"/>
      <c r="V92" s="211"/>
      <c r="W92" s="212"/>
      <c r="X92" s="203"/>
      <c r="Y92" s="210"/>
      <c r="Z92" s="210"/>
      <c r="AA92" s="211"/>
      <c r="AB92" s="212"/>
      <c r="AC92" s="203"/>
      <c r="AD92" s="210"/>
      <c r="AE92" s="210"/>
      <c r="AF92" s="211"/>
      <c r="AG92" s="212"/>
      <c r="AH92" s="203"/>
      <c r="AI92" s="210"/>
      <c r="AJ92" s="210"/>
      <c r="AK92" s="211"/>
      <c r="AL92" s="212"/>
      <c r="AM92" s="203"/>
      <c r="AN92" s="210"/>
      <c r="AO92" s="210"/>
      <c r="AP92" s="211"/>
      <c r="AQ92" s="212"/>
      <c r="AR92" s="203"/>
      <c r="AS92" s="210"/>
      <c r="AT92" s="210"/>
      <c r="AU92" s="211"/>
      <c r="AV92" s="363"/>
      <c r="AW92" s="359"/>
      <c r="AX92" s="364"/>
      <c r="AY92" s="364"/>
      <c r="AZ92" s="365"/>
      <c r="BA92" s="363"/>
      <c r="BB92" s="359"/>
      <c r="BC92" s="364"/>
      <c r="BD92" s="364"/>
      <c r="BE92" s="365"/>
      <c r="BF92" s="363"/>
      <c r="BG92" s="359"/>
      <c r="BH92" s="364"/>
      <c r="BI92" s="364"/>
      <c r="BJ92" s="365"/>
      <c r="BK92" s="363"/>
      <c r="BL92" s="359"/>
      <c r="BM92" s="364"/>
      <c r="BN92" s="364"/>
      <c r="BO92" s="365"/>
      <c r="BP92" s="363"/>
      <c r="BQ92" s="359"/>
      <c r="BR92" s="364"/>
      <c r="BS92" s="364"/>
      <c r="BT92" s="365"/>
      <c r="BU92" s="363"/>
      <c r="BV92" s="359"/>
      <c r="BW92" s="364"/>
      <c r="BX92" s="450"/>
      <c r="BY92" s="450"/>
      <c r="BZ92" s="55">
        <f t="shared" si="0"/>
        <v>1</v>
      </c>
      <c r="CA92" s="55">
        <f t="shared" si="1"/>
        <v>0</v>
      </c>
      <c r="CB92" s="10"/>
      <c r="CC92" s="10"/>
    </row>
    <row r="93" spans="1:81" ht="79.5" customHeight="1" x14ac:dyDescent="0.2">
      <c r="A93" s="4"/>
      <c r="B93" s="339" t="s">
        <v>256</v>
      </c>
      <c r="C93" s="339" t="s">
        <v>758</v>
      </c>
      <c r="D93" s="339" t="s">
        <v>759</v>
      </c>
      <c r="E93" s="367" t="s">
        <v>892</v>
      </c>
      <c r="F93" s="366" t="s">
        <v>903</v>
      </c>
      <c r="G93" s="202">
        <v>85</v>
      </c>
      <c r="H93" s="202" t="s">
        <v>167</v>
      </c>
      <c r="I93" s="202" t="s">
        <v>904</v>
      </c>
      <c r="J93" s="203" t="s">
        <v>905</v>
      </c>
      <c r="K93" s="309" t="s">
        <v>43</v>
      </c>
      <c r="L93" s="204">
        <v>45626</v>
      </c>
      <c r="M93" s="203" t="s">
        <v>906</v>
      </c>
      <c r="N93" s="207">
        <v>0</v>
      </c>
      <c r="O93" s="207">
        <v>100</v>
      </c>
      <c r="P93" s="308">
        <v>45631</v>
      </c>
      <c r="Q93" s="49">
        <v>1</v>
      </c>
      <c r="R93" s="208">
        <v>1</v>
      </c>
      <c r="S93" s="202" t="s">
        <v>907</v>
      </c>
      <c r="T93" s="209" t="s">
        <v>174</v>
      </c>
      <c r="U93" s="210"/>
      <c r="V93" s="211"/>
      <c r="W93" s="212"/>
      <c r="X93" s="203"/>
      <c r="Y93" s="210"/>
      <c r="Z93" s="210"/>
      <c r="AA93" s="211"/>
      <c r="AB93" s="212"/>
      <c r="AC93" s="203"/>
      <c r="AD93" s="210"/>
      <c r="AE93" s="210"/>
      <c r="AF93" s="211"/>
      <c r="AG93" s="212"/>
      <c r="AH93" s="203"/>
      <c r="AI93" s="210"/>
      <c r="AJ93" s="210"/>
      <c r="AK93" s="211"/>
      <c r="AL93" s="212"/>
      <c r="AM93" s="203"/>
      <c r="AN93" s="210"/>
      <c r="AO93" s="210"/>
      <c r="AP93" s="211"/>
      <c r="AQ93" s="212"/>
      <c r="AR93" s="203"/>
      <c r="AS93" s="210"/>
      <c r="AT93" s="210"/>
      <c r="AU93" s="211"/>
      <c r="AV93" s="363"/>
      <c r="AW93" s="359"/>
      <c r="AX93" s="364"/>
      <c r="AY93" s="364"/>
      <c r="AZ93" s="365"/>
      <c r="BA93" s="363"/>
      <c r="BB93" s="359"/>
      <c r="BC93" s="364"/>
      <c r="BD93" s="364"/>
      <c r="BE93" s="365"/>
      <c r="BF93" s="363"/>
      <c r="BG93" s="359"/>
      <c r="BH93" s="364"/>
      <c r="BI93" s="364"/>
      <c r="BJ93" s="365"/>
      <c r="BK93" s="363"/>
      <c r="BL93" s="359"/>
      <c r="BM93" s="364"/>
      <c r="BN93" s="364"/>
      <c r="BO93" s="365"/>
      <c r="BP93" s="363"/>
      <c r="BQ93" s="359"/>
      <c r="BR93" s="364"/>
      <c r="BS93" s="364"/>
      <c r="BT93" s="365"/>
      <c r="BU93" s="363"/>
      <c r="BV93" s="359"/>
      <c r="BW93" s="364"/>
      <c r="BX93" s="450"/>
      <c r="BY93" s="450"/>
      <c r="BZ93" s="55">
        <f t="shared" si="0"/>
        <v>1</v>
      </c>
      <c r="CA93" s="55">
        <f t="shared" si="1"/>
        <v>0</v>
      </c>
      <c r="CB93" s="10"/>
      <c r="CC93" s="10"/>
    </row>
    <row r="94" spans="1:81" ht="68.25" customHeight="1" x14ac:dyDescent="0.2">
      <c r="A94" s="4"/>
      <c r="B94" s="339" t="s">
        <v>256</v>
      </c>
      <c r="C94" s="339" t="s">
        <v>758</v>
      </c>
      <c r="D94" s="339" t="s">
        <v>759</v>
      </c>
      <c r="E94" s="367" t="s">
        <v>892</v>
      </c>
      <c r="F94" s="366" t="s">
        <v>908</v>
      </c>
      <c r="G94" s="202">
        <v>86</v>
      </c>
      <c r="H94" s="202" t="s">
        <v>167</v>
      </c>
      <c r="I94" s="202" t="s">
        <v>909</v>
      </c>
      <c r="J94" s="203" t="s">
        <v>910</v>
      </c>
      <c r="K94" s="309" t="s">
        <v>43</v>
      </c>
      <c r="L94" s="204">
        <v>45626</v>
      </c>
      <c r="M94" s="203" t="s">
        <v>906</v>
      </c>
      <c r="N94" s="207">
        <v>0</v>
      </c>
      <c r="O94" s="207">
        <v>100</v>
      </c>
      <c r="P94" s="308">
        <v>45631</v>
      </c>
      <c r="Q94" s="49">
        <v>1</v>
      </c>
      <c r="R94" s="208">
        <v>1</v>
      </c>
      <c r="S94" s="202" t="s">
        <v>911</v>
      </c>
      <c r="T94" s="209" t="s">
        <v>174</v>
      </c>
      <c r="U94" s="210"/>
      <c r="V94" s="211"/>
      <c r="W94" s="212"/>
      <c r="X94" s="203"/>
      <c r="Y94" s="210"/>
      <c r="Z94" s="210"/>
      <c r="AA94" s="211"/>
      <c r="AB94" s="212"/>
      <c r="AC94" s="203"/>
      <c r="AD94" s="210"/>
      <c r="AE94" s="210"/>
      <c r="AF94" s="211"/>
      <c r="AG94" s="212"/>
      <c r="AH94" s="203"/>
      <c r="AI94" s="210"/>
      <c r="AJ94" s="210"/>
      <c r="AK94" s="211"/>
      <c r="AL94" s="212"/>
      <c r="AM94" s="203"/>
      <c r="AN94" s="210"/>
      <c r="AO94" s="210"/>
      <c r="AP94" s="211"/>
      <c r="AQ94" s="212"/>
      <c r="AR94" s="203"/>
      <c r="AS94" s="210"/>
      <c r="AT94" s="210"/>
      <c r="AU94" s="211"/>
      <c r="AV94" s="363"/>
      <c r="AW94" s="359"/>
      <c r="AX94" s="364"/>
      <c r="AY94" s="364"/>
      <c r="AZ94" s="365"/>
      <c r="BA94" s="363"/>
      <c r="BB94" s="359"/>
      <c r="BC94" s="364"/>
      <c r="BD94" s="364"/>
      <c r="BE94" s="365"/>
      <c r="BF94" s="363"/>
      <c r="BG94" s="359"/>
      <c r="BH94" s="364"/>
      <c r="BI94" s="364"/>
      <c r="BJ94" s="365"/>
      <c r="BK94" s="363"/>
      <c r="BL94" s="359"/>
      <c r="BM94" s="364"/>
      <c r="BN94" s="364"/>
      <c r="BO94" s="365"/>
      <c r="BP94" s="363"/>
      <c r="BQ94" s="359"/>
      <c r="BR94" s="364"/>
      <c r="BS94" s="364"/>
      <c r="BT94" s="365"/>
      <c r="BU94" s="363"/>
      <c r="BV94" s="359"/>
      <c r="BW94" s="364"/>
      <c r="BX94" s="450"/>
      <c r="BY94" s="450"/>
      <c r="BZ94" s="55">
        <f t="shared" si="0"/>
        <v>1</v>
      </c>
      <c r="CA94" s="55">
        <f t="shared" si="1"/>
        <v>0</v>
      </c>
      <c r="CB94" s="10"/>
      <c r="CC94" s="10"/>
    </row>
    <row r="95" spans="1:81" ht="39" customHeight="1" x14ac:dyDescent="0.2">
      <c r="A95" s="4"/>
      <c r="B95" s="339" t="s">
        <v>256</v>
      </c>
      <c r="C95" s="339" t="s">
        <v>758</v>
      </c>
      <c r="D95" s="339" t="s">
        <v>759</v>
      </c>
      <c r="E95" s="367" t="s">
        <v>892</v>
      </c>
      <c r="F95" s="366" t="s">
        <v>912</v>
      </c>
      <c r="G95" s="202">
        <v>87</v>
      </c>
      <c r="H95" s="202" t="s">
        <v>167</v>
      </c>
      <c r="I95" s="207" t="s">
        <v>913</v>
      </c>
      <c r="J95" s="203" t="s">
        <v>914</v>
      </c>
      <c r="K95" s="203" t="s">
        <v>43</v>
      </c>
      <c r="L95" s="204">
        <v>45626</v>
      </c>
      <c r="M95" s="203" t="s">
        <v>906</v>
      </c>
      <c r="N95" s="207">
        <v>0</v>
      </c>
      <c r="O95" s="207">
        <v>100</v>
      </c>
      <c r="P95" s="308">
        <v>45631</v>
      </c>
      <c r="Q95" s="49">
        <v>1</v>
      </c>
      <c r="R95" s="208">
        <v>1</v>
      </c>
      <c r="S95" s="202" t="s">
        <v>915</v>
      </c>
      <c r="T95" s="209" t="s">
        <v>174</v>
      </c>
      <c r="U95" s="210"/>
      <c r="V95" s="211"/>
      <c r="W95" s="212"/>
      <c r="X95" s="203"/>
      <c r="Y95" s="210"/>
      <c r="Z95" s="210"/>
      <c r="AA95" s="211"/>
      <c r="AB95" s="212"/>
      <c r="AC95" s="203"/>
      <c r="AD95" s="210"/>
      <c r="AE95" s="210"/>
      <c r="AF95" s="211"/>
      <c r="AG95" s="212"/>
      <c r="AH95" s="203"/>
      <c r="AI95" s="210"/>
      <c r="AJ95" s="210"/>
      <c r="AK95" s="211"/>
      <c r="AL95" s="212"/>
      <c r="AM95" s="203"/>
      <c r="AN95" s="210"/>
      <c r="AO95" s="210"/>
      <c r="AP95" s="211"/>
      <c r="AQ95" s="212"/>
      <c r="AR95" s="203"/>
      <c r="AS95" s="210"/>
      <c r="AT95" s="210"/>
      <c r="AU95" s="211"/>
      <c r="AV95" s="363"/>
      <c r="AW95" s="359"/>
      <c r="AX95" s="364"/>
      <c r="AY95" s="364"/>
      <c r="AZ95" s="365"/>
      <c r="BA95" s="363"/>
      <c r="BB95" s="359"/>
      <c r="BC95" s="364"/>
      <c r="BD95" s="364"/>
      <c r="BE95" s="365"/>
      <c r="BF95" s="363"/>
      <c r="BG95" s="359"/>
      <c r="BH95" s="364"/>
      <c r="BI95" s="364"/>
      <c r="BJ95" s="365"/>
      <c r="BK95" s="363"/>
      <c r="BL95" s="359"/>
      <c r="BM95" s="364"/>
      <c r="BN95" s="364"/>
      <c r="BO95" s="365"/>
      <c r="BP95" s="363"/>
      <c r="BQ95" s="359"/>
      <c r="BR95" s="364"/>
      <c r="BS95" s="364"/>
      <c r="BT95" s="365"/>
      <c r="BU95" s="363"/>
      <c r="BV95" s="359"/>
      <c r="BW95" s="364"/>
      <c r="BX95" s="450"/>
      <c r="BY95" s="450"/>
      <c r="BZ95" s="55">
        <f t="shared" si="0"/>
        <v>1</v>
      </c>
      <c r="CA95" s="55">
        <f t="shared" si="1"/>
        <v>0</v>
      </c>
      <c r="CB95" s="10"/>
      <c r="CC95" s="10"/>
    </row>
    <row r="96" spans="1:81" ht="32.25" customHeight="1" x14ac:dyDescent="0.2">
      <c r="A96" s="4"/>
      <c r="B96" s="339" t="s">
        <v>256</v>
      </c>
      <c r="C96" s="339" t="s">
        <v>758</v>
      </c>
      <c r="D96" s="339" t="s">
        <v>759</v>
      </c>
      <c r="E96" s="367" t="s">
        <v>892</v>
      </c>
      <c r="F96" s="366" t="s">
        <v>916</v>
      </c>
      <c r="G96" s="202">
        <v>88</v>
      </c>
      <c r="H96" s="202" t="s">
        <v>167</v>
      </c>
      <c r="I96" s="207" t="s">
        <v>917</v>
      </c>
      <c r="J96" s="203" t="s">
        <v>918</v>
      </c>
      <c r="K96" s="203" t="s">
        <v>43</v>
      </c>
      <c r="L96" s="204">
        <v>45626</v>
      </c>
      <c r="M96" s="203" t="s">
        <v>906</v>
      </c>
      <c r="N96" s="207">
        <v>0</v>
      </c>
      <c r="O96" s="207">
        <v>100</v>
      </c>
      <c r="P96" s="308">
        <v>45631</v>
      </c>
      <c r="Q96" s="49">
        <v>1</v>
      </c>
      <c r="R96" s="208">
        <v>1</v>
      </c>
      <c r="S96" s="202" t="s">
        <v>919</v>
      </c>
      <c r="T96" s="209" t="s">
        <v>174</v>
      </c>
      <c r="U96" s="210"/>
      <c r="V96" s="211"/>
      <c r="W96" s="212"/>
      <c r="X96" s="203"/>
      <c r="Y96" s="210"/>
      <c r="Z96" s="210"/>
      <c r="AA96" s="211"/>
      <c r="AB96" s="212"/>
      <c r="AC96" s="203"/>
      <c r="AD96" s="210"/>
      <c r="AE96" s="210"/>
      <c r="AF96" s="211"/>
      <c r="AG96" s="212"/>
      <c r="AH96" s="203"/>
      <c r="AI96" s="210"/>
      <c r="AJ96" s="210"/>
      <c r="AK96" s="211"/>
      <c r="AL96" s="212"/>
      <c r="AM96" s="203"/>
      <c r="AN96" s="210"/>
      <c r="AO96" s="210"/>
      <c r="AP96" s="211"/>
      <c r="AQ96" s="212"/>
      <c r="AR96" s="203"/>
      <c r="AS96" s="210"/>
      <c r="AT96" s="210"/>
      <c r="AU96" s="211"/>
      <c r="AV96" s="363"/>
      <c r="AW96" s="359"/>
      <c r="AX96" s="364"/>
      <c r="AY96" s="364"/>
      <c r="AZ96" s="365"/>
      <c r="BA96" s="363"/>
      <c r="BB96" s="359"/>
      <c r="BC96" s="364"/>
      <c r="BD96" s="364"/>
      <c r="BE96" s="365"/>
      <c r="BF96" s="363"/>
      <c r="BG96" s="359"/>
      <c r="BH96" s="364"/>
      <c r="BI96" s="364"/>
      <c r="BJ96" s="365"/>
      <c r="BK96" s="363"/>
      <c r="BL96" s="359"/>
      <c r="BM96" s="364"/>
      <c r="BN96" s="364"/>
      <c r="BO96" s="365"/>
      <c r="BP96" s="363"/>
      <c r="BQ96" s="359"/>
      <c r="BR96" s="364"/>
      <c r="BS96" s="364"/>
      <c r="BT96" s="365"/>
      <c r="BU96" s="363"/>
      <c r="BV96" s="359"/>
      <c r="BW96" s="364"/>
      <c r="BX96" s="450"/>
      <c r="BY96" s="450"/>
      <c r="BZ96" s="55">
        <f t="shared" si="0"/>
        <v>1</v>
      </c>
      <c r="CA96" s="55">
        <f t="shared" si="1"/>
        <v>0</v>
      </c>
      <c r="CB96" s="10"/>
      <c r="CC96" s="10"/>
    </row>
    <row r="97" spans="1:81" ht="80.25" customHeight="1" x14ac:dyDescent="0.2">
      <c r="A97" s="4"/>
      <c r="B97" s="339" t="s">
        <v>256</v>
      </c>
      <c r="C97" s="339" t="s">
        <v>758</v>
      </c>
      <c r="D97" s="339" t="s">
        <v>759</v>
      </c>
      <c r="E97" s="366" t="s">
        <v>920</v>
      </c>
      <c r="F97" s="366" t="s">
        <v>921</v>
      </c>
      <c r="G97" s="202">
        <v>89</v>
      </c>
      <c r="H97" s="202" t="s">
        <v>167</v>
      </c>
      <c r="I97" s="202" t="s">
        <v>922</v>
      </c>
      <c r="J97" s="203" t="s">
        <v>923</v>
      </c>
      <c r="K97" s="203" t="s">
        <v>49</v>
      </c>
      <c r="L97" s="204">
        <v>45626</v>
      </c>
      <c r="M97" s="203" t="s">
        <v>924</v>
      </c>
      <c r="N97" s="207">
        <v>0</v>
      </c>
      <c r="O97" s="207">
        <v>0</v>
      </c>
      <c r="P97" s="308">
        <v>45631</v>
      </c>
      <c r="Q97" s="49">
        <v>1</v>
      </c>
      <c r="R97" s="208">
        <v>1</v>
      </c>
      <c r="S97" s="202" t="s">
        <v>925</v>
      </c>
      <c r="T97" s="209" t="s">
        <v>174</v>
      </c>
      <c r="U97" s="210"/>
      <c r="V97" s="211"/>
      <c r="W97" s="212"/>
      <c r="X97" s="203"/>
      <c r="Y97" s="210"/>
      <c r="Z97" s="210"/>
      <c r="AA97" s="211"/>
      <c r="AB97" s="212"/>
      <c r="AC97" s="203"/>
      <c r="AD97" s="210"/>
      <c r="AE97" s="210"/>
      <c r="AF97" s="211"/>
      <c r="AG97" s="212"/>
      <c r="AH97" s="203"/>
      <c r="AI97" s="210"/>
      <c r="AJ97" s="210"/>
      <c r="AK97" s="211"/>
      <c r="AL97" s="212"/>
      <c r="AM97" s="203"/>
      <c r="AN97" s="210"/>
      <c r="AO97" s="210"/>
      <c r="AP97" s="211"/>
      <c r="AQ97" s="212"/>
      <c r="AR97" s="203"/>
      <c r="AS97" s="210"/>
      <c r="AT97" s="210"/>
      <c r="AU97" s="211"/>
      <c r="AV97" s="363"/>
      <c r="AW97" s="359"/>
      <c r="AX97" s="364"/>
      <c r="AY97" s="364"/>
      <c r="AZ97" s="365"/>
      <c r="BA97" s="363"/>
      <c r="BB97" s="359"/>
      <c r="BC97" s="364"/>
      <c r="BD97" s="364"/>
      <c r="BE97" s="365"/>
      <c r="BF97" s="363"/>
      <c r="BG97" s="359"/>
      <c r="BH97" s="364"/>
      <c r="BI97" s="364"/>
      <c r="BJ97" s="365"/>
      <c r="BK97" s="363"/>
      <c r="BL97" s="359"/>
      <c r="BM97" s="364"/>
      <c r="BN97" s="364"/>
      <c r="BO97" s="365"/>
      <c r="BP97" s="363"/>
      <c r="BQ97" s="359"/>
      <c r="BR97" s="364"/>
      <c r="BS97" s="364"/>
      <c r="BT97" s="365"/>
      <c r="BU97" s="363"/>
      <c r="BV97" s="359"/>
      <c r="BW97" s="364"/>
      <c r="BX97" s="450"/>
      <c r="BY97" s="450"/>
      <c r="BZ97" s="55">
        <f t="shared" si="0"/>
        <v>1</v>
      </c>
      <c r="CA97" s="55">
        <f t="shared" si="1"/>
        <v>0</v>
      </c>
      <c r="CB97" s="10"/>
      <c r="CC97" s="10"/>
    </row>
    <row r="98" spans="1:81" ht="42" customHeight="1" x14ac:dyDescent="0.2">
      <c r="A98" s="4"/>
      <c r="B98" s="339" t="s">
        <v>256</v>
      </c>
      <c r="C98" s="339" t="s">
        <v>758</v>
      </c>
      <c r="D98" s="339" t="s">
        <v>759</v>
      </c>
      <c r="E98" s="366" t="s">
        <v>926</v>
      </c>
      <c r="F98" s="366" t="s">
        <v>927</v>
      </c>
      <c r="G98" s="202">
        <v>90</v>
      </c>
      <c r="H98" s="202" t="s">
        <v>167</v>
      </c>
      <c r="I98" s="202" t="s">
        <v>928</v>
      </c>
      <c r="J98" s="203" t="s">
        <v>929</v>
      </c>
      <c r="K98" s="203" t="s">
        <v>49</v>
      </c>
      <c r="L98" s="204">
        <v>45626</v>
      </c>
      <c r="M98" s="203" t="s">
        <v>791</v>
      </c>
      <c r="N98" s="207">
        <v>0</v>
      </c>
      <c r="O98" s="207">
        <v>0</v>
      </c>
      <c r="P98" s="308">
        <v>45631</v>
      </c>
      <c r="Q98" s="49">
        <v>1</v>
      </c>
      <c r="R98" s="208">
        <v>1</v>
      </c>
      <c r="S98" s="202" t="s">
        <v>930</v>
      </c>
      <c r="T98" s="209" t="s">
        <v>174</v>
      </c>
      <c r="U98" s="210"/>
      <c r="V98" s="211"/>
      <c r="W98" s="212"/>
      <c r="X98" s="203"/>
      <c r="Y98" s="210"/>
      <c r="Z98" s="210"/>
      <c r="AA98" s="211"/>
      <c r="AB98" s="212"/>
      <c r="AC98" s="203"/>
      <c r="AD98" s="210"/>
      <c r="AE98" s="210"/>
      <c r="AF98" s="211"/>
      <c r="AG98" s="212"/>
      <c r="AH98" s="203"/>
      <c r="AI98" s="210"/>
      <c r="AJ98" s="210"/>
      <c r="AK98" s="211"/>
      <c r="AL98" s="212"/>
      <c r="AM98" s="203"/>
      <c r="AN98" s="210"/>
      <c r="AO98" s="210"/>
      <c r="AP98" s="211"/>
      <c r="AQ98" s="212"/>
      <c r="AR98" s="203"/>
      <c r="AS98" s="210"/>
      <c r="AT98" s="210"/>
      <c r="AU98" s="211"/>
      <c r="AV98" s="363"/>
      <c r="AW98" s="359"/>
      <c r="AX98" s="364"/>
      <c r="AY98" s="364"/>
      <c r="AZ98" s="365"/>
      <c r="BA98" s="363"/>
      <c r="BB98" s="359"/>
      <c r="BC98" s="364"/>
      <c r="BD98" s="364"/>
      <c r="BE98" s="365"/>
      <c r="BF98" s="363"/>
      <c r="BG98" s="359"/>
      <c r="BH98" s="364"/>
      <c r="BI98" s="364"/>
      <c r="BJ98" s="365"/>
      <c r="BK98" s="363"/>
      <c r="BL98" s="359"/>
      <c r="BM98" s="364"/>
      <c r="BN98" s="364"/>
      <c r="BO98" s="365"/>
      <c r="BP98" s="363"/>
      <c r="BQ98" s="359"/>
      <c r="BR98" s="364"/>
      <c r="BS98" s="364"/>
      <c r="BT98" s="365"/>
      <c r="BU98" s="363"/>
      <c r="BV98" s="359"/>
      <c r="BW98" s="364"/>
      <c r="BX98" s="450"/>
      <c r="BY98" s="450"/>
      <c r="BZ98" s="55">
        <f t="shared" si="0"/>
        <v>1</v>
      </c>
      <c r="CA98" s="55">
        <f t="shared" si="1"/>
        <v>0</v>
      </c>
      <c r="CB98" s="10"/>
      <c r="CC98" s="10"/>
    </row>
    <row r="99" spans="1:81" ht="42" customHeight="1" x14ac:dyDescent="0.2">
      <c r="A99" s="4"/>
      <c r="B99" s="339" t="s">
        <v>256</v>
      </c>
      <c r="C99" s="339" t="s">
        <v>758</v>
      </c>
      <c r="D99" s="339" t="s">
        <v>759</v>
      </c>
      <c r="E99" s="367" t="s">
        <v>931</v>
      </c>
      <c r="F99" s="366" t="s">
        <v>932</v>
      </c>
      <c r="G99" s="202">
        <v>91</v>
      </c>
      <c r="H99" s="202" t="s">
        <v>167</v>
      </c>
      <c r="I99" s="202" t="s">
        <v>933</v>
      </c>
      <c r="J99" s="203" t="s">
        <v>934</v>
      </c>
      <c r="K99" s="203" t="s">
        <v>49</v>
      </c>
      <c r="L99" s="204">
        <v>45626</v>
      </c>
      <c r="M99" s="203" t="s">
        <v>935</v>
      </c>
      <c r="N99" s="207">
        <v>0</v>
      </c>
      <c r="O99" s="207">
        <v>0</v>
      </c>
      <c r="P99" s="308">
        <v>45631</v>
      </c>
      <c r="Q99" s="49">
        <v>1</v>
      </c>
      <c r="R99" s="208">
        <v>1</v>
      </c>
      <c r="S99" s="202" t="s">
        <v>936</v>
      </c>
      <c r="T99" s="209" t="s">
        <v>174</v>
      </c>
      <c r="U99" s="210"/>
      <c r="V99" s="211"/>
      <c r="W99" s="212"/>
      <c r="X99" s="203"/>
      <c r="Y99" s="210"/>
      <c r="Z99" s="210"/>
      <c r="AA99" s="211"/>
      <c r="AB99" s="212"/>
      <c r="AC99" s="203"/>
      <c r="AD99" s="210"/>
      <c r="AE99" s="210"/>
      <c r="AF99" s="211"/>
      <c r="AG99" s="212"/>
      <c r="AH99" s="203"/>
      <c r="AI99" s="210"/>
      <c r="AJ99" s="210"/>
      <c r="AK99" s="211"/>
      <c r="AL99" s="212"/>
      <c r="AM99" s="203"/>
      <c r="AN99" s="210"/>
      <c r="AO99" s="210"/>
      <c r="AP99" s="211"/>
      <c r="AQ99" s="212"/>
      <c r="AR99" s="203"/>
      <c r="AS99" s="210"/>
      <c r="AT99" s="210"/>
      <c r="AU99" s="211"/>
      <c r="AV99" s="363"/>
      <c r="AW99" s="359"/>
      <c r="AX99" s="364"/>
      <c r="AY99" s="364"/>
      <c r="AZ99" s="365"/>
      <c r="BA99" s="363"/>
      <c r="BB99" s="359"/>
      <c r="BC99" s="364"/>
      <c r="BD99" s="364"/>
      <c r="BE99" s="365"/>
      <c r="BF99" s="363"/>
      <c r="BG99" s="359"/>
      <c r="BH99" s="364"/>
      <c r="BI99" s="364"/>
      <c r="BJ99" s="365"/>
      <c r="BK99" s="363"/>
      <c r="BL99" s="359"/>
      <c r="BM99" s="364"/>
      <c r="BN99" s="364"/>
      <c r="BO99" s="365"/>
      <c r="BP99" s="363"/>
      <c r="BQ99" s="359"/>
      <c r="BR99" s="364"/>
      <c r="BS99" s="364"/>
      <c r="BT99" s="365"/>
      <c r="BU99" s="363"/>
      <c r="BV99" s="359"/>
      <c r="BW99" s="364"/>
      <c r="BX99" s="450"/>
      <c r="BY99" s="450"/>
      <c r="BZ99" s="55">
        <f t="shared" si="0"/>
        <v>1</v>
      </c>
      <c r="CA99" s="55">
        <f t="shared" si="1"/>
        <v>0</v>
      </c>
      <c r="CB99" s="10"/>
      <c r="CC99" s="10"/>
    </row>
    <row r="100" spans="1:81" ht="42" customHeight="1" x14ac:dyDescent="0.2">
      <c r="A100" s="4"/>
      <c r="B100" s="339" t="s">
        <v>256</v>
      </c>
      <c r="C100" s="339" t="s">
        <v>758</v>
      </c>
      <c r="D100" s="339" t="s">
        <v>759</v>
      </c>
      <c r="E100" s="367" t="s">
        <v>931</v>
      </c>
      <c r="F100" s="366" t="s">
        <v>937</v>
      </c>
      <c r="G100" s="202">
        <v>92</v>
      </c>
      <c r="H100" s="202" t="s">
        <v>167</v>
      </c>
      <c r="I100" s="207" t="s">
        <v>938</v>
      </c>
      <c r="J100" s="203" t="s">
        <v>929</v>
      </c>
      <c r="K100" s="203" t="s">
        <v>49</v>
      </c>
      <c r="L100" s="204">
        <v>45626</v>
      </c>
      <c r="M100" s="203" t="s">
        <v>791</v>
      </c>
      <c r="N100" s="207">
        <v>0</v>
      </c>
      <c r="O100" s="207">
        <v>0</v>
      </c>
      <c r="P100" s="308">
        <v>45631</v>
      </c>
      <c r="Q100" s="49">
        <v>1</v>
      </c>
      <c r="R100" s="208">
        <v>1</v>
      </c>
      <c r="S100" s="202" t="s">
        <v>939</v>
      </c>
      <c r="T100" s="209" t="s">
        <v>174</v>
      </c>
      <c r="U100" s="210"/>
      <c r="V100" s="211"/>
      <c r="W100" s="212"/>
      <c r="X100" s="203"/>
      <c r="Y100" s="210"/>
      <c r="Z100" s="210"/>
      <c r="AA100" s="211"/>
      <c r="AB100" s="212"/>
      <c r="AC100" s="203"/>
      <c r="AD100" s="210"/>
      <c r="AE100" s="210"/>
      <c r="AF100" s="211"/>
      <c r="AG100" s="212"/>
      <c r="AH100" s="203"/>
      <c r="AI100" s="210"/>
      <c r="AJ100" s="210"/>
      <c r="AK100" s="211"/>
      <c r="AL100" s="212"/>
      <c r="AM100" s="203"/>
      <c r="AN100" s="210"/>
      <c r="AO100" s="210"/>
      <c r="AP100" s="211"/>
      <c r="AQ100" s="212"/>
      <c r="AR100" s="203"/>
      <c r="AS100" s="210"/>
      <c r="AT100" s="210"/>
      <c r="AU100" s="211"/>
      <c r="AV100" s="363"/>
      <c r="AW100" s="359"/>
      <c r="AX100" s="364"/>
      <c r="AY100" s="364"/>
      <c r="AZ100" s="365"/>
      <c r="BA100" s="363"/>
      <c r="BB100" s="359"/>
      <c r="BC100" s="364"/>
      <c r="BD100" s="364"/>
      <c r="BE100" s="365"/>
      <c r="BF100" s="363"/>
      <c r="BG100" s="359"/>
      <c r="BH100" s="364"/>
      <c r="BI100" s="364"/>
      <c r="BJ100" s="365"/>
      <c r="BK100" s="363"/>
      <c r="BL100" s="359"/>
      <c r="BM100" s="364"/>
      <c r="BN100" s="364"/>
      <c r="BO100" s="365"/>
      <c r="BP100" s="363"/>
      <c r="BQ100" s="359"/>
      <c r="BR100" s="364"/>
      <c r="BS100" s="364"/>
      <c r="BT100" s="365"/>
      <c r="BU100" s="363"/>
      <c r="BV100" s="359"/>
      <c r="BW100" s="364"/>
      <c r="BX100" s="450"/>
      <c r="BY100" s="450"/>
      <c r="BZ100" s="55">
        <f t="shared" si="0"/>
        <v>1</v>
      </c>
      <c r="CA100" s="55">
        <f t="shared" si="1"/>
        <v>0</v>
      </c>
      <c r="CB100" s="10"/>
      <c r="CC100" s="10"/>
    </row>
    <row r="101" spans="1:81" ht="42" customHeight="1" x14ac:dyDescent="0.2">
      <c r="A101" s="4"/>
      <c r="B101" s="339" t="s">
        <v>256</v>
      </c>
      <c r="C101" s="339" t="s">
        <v>758</v>
      </c>
      <c r="D101" s="339" t="s">
        <v>759</v>
      </c>
      <c r="E101" s="367" t="s">
        <v>931</v>
      </c>
      <c r="F101" s="366" t="s">
        <v>940</v>
      </c>
      <c r="G101" s="202">
        <v>93</v>
      </c>
      <c r="H101" s="202" t="s">
        <v>167</v>
      </c>
      <c r="I101" s="207" t="s">
        <v>941</v>
      </c>
      <c r="J101" s="203" t="s">
        <v>942</v>
      </c>
      <c r="K101" s="203" t="s">
        <v>63</v>
      </c>
      <c r="L101" s="204">
        <v>45626</v>
      </c>
      <c r="M101" s="203" t="s">
        <v>814</v>
      </c>
      <c r="N101" s="207">
        <v>0</v>
      </c>
      <c r="O101" s="207">
        <v>0</v>
      </c>
      <c r="P101" s="308">
        <v>45631</v>
      </c>
      <c r="Q101" s="49">
        <v>1</v>
      </c>
      <c r="R101" s="208">
        <v>1</v>
      </c>
      <c r="S101" s="202" t="s">
        <v>943</v>
      </c>
      <c r="T101" s="209" t="s">
        <v>174</v>
      </c>
      <c r="U101" s="210"/>
      <c r="V101" s="211"/>
      <c r="W101" s="212"/>
      <c r="X101" s="203"/>
      <c r="Y101" s="210"/>
      <c r="Z101" s="210"/>
      <c r="AA101" s="211"/>
      <c r="AB101" s="212"/>
      <c r="AC101" s="203"/>
      <c r="AD101" s="210"/>
      <c r="AE101" s="210"/>
      <c r="AF101" s="211"/>
      <c r="AG101" s="212"/>
      <c r="AH101" s="203"/>
      <c r="AI101" s="210"/>
      <c r="AJ101" s="210"/>
      <c r="AK101" s="211"/>
      <c r="AL101" s="212"/>
      <c r="AM101" s="203"/>
      <c r="AN101" s="210"/>
      <c r="AO101" s="210"/>
      <c r="AP101" s="211"/>
      <c r="AQ101" s="212"/>
      <c r="AR101" s="203"/>
      <c r="AS101" s="210"/>
      <c r="AT101" s="210"/>
      <c r="AU101" s="211"/>
      <c r="AV101" s="363"/>
      <c r="AW101" s="359"/>
      <c r="AX101" s="364"/>
      <c r="AY101" s="364"/>
      <c r="AZ101" s="365"/>
      <c r="BA101" s="363"/>
      <c r="BB101" s="359"/>
      <c r="BC101" s="364"/>
      <c r="BD101" s="364"/>
      <c r="BE101" s="365"/>
      <c r="BF101" s="363"/>
      <c r="BG101" s="359"/>
      <c r="BH101" s="364"/>
      <c r="BI101" s="364"/>
      <c r="BJ101" s="365"/>
      <c r="BK101" s="363"/>
      <c r="BL101" s="359"/>
      <c r="BM101" s="364"/>
      <c r="BN101" s="364"/>
      <c r="BO101" s="365"/>
      <c r="BP101" s="363"/>
      <c r="BQ101" s="359"/>
      <c r="BR101" s="364"/>
      <c r="BS101" s="364"/>
      <c r="BT101" s="365"/>
      <c r="BU101" s="363"/>
      <c r="BV101" s="359"/>
      <c r="BW101" s="364"/>
      <c r="BX101" s="450"/>
      <c r="BY101" s="450"/>
      <c r="BZ101" s="55">
        <f t="shared" si="0"/>
        <v>1</v>
      </c>
      <c r="CA101" s="55">
        <f t="shared" si="1"/>
        <v>0</v>
      </c>
      <c r="CB101" s="10"/>
      <c r="CC101" s="10"/>
    </row>
    <row r="102" spans="1:81" ht="42" customHeight="1" x14ac:dyDescent="0.2">
      <c r="A102" s="4"/>
      <c r="B102" s="339" t="s">
        <v>256</v>
      </c>
      <c r="C102" s="339" t="s">
        <v>758</v>
      </c>
      <c r="D102" s="339" t="s">
        <v>759</v>
      </c>
      <c r="E102" s="366" t="s">
        <v>944</v>
      </c>
      <c r="F102" s="366" t="s">
        <v>945</v>
      </c>
      <c r="G102" s="202">
        <v>94</v>
      </c>
      <c r="H102" s="202" t="s">
        <v>167</v>
      </c>
      <c r="I102" s="207" t="s">
        <v>946</v>
      </c>
      <c r="J102" s="203" t="s">
        <v>947</v>
      </c>
      <c r="K102" s="203" t="s">
        <v>49</v>
      </c>
      <c r="L102" s="204">
        <v>45626</v>
      </c>
      <c r="M102" s="203" t="s">
        <v>814</v>
      </c>
      <c r="N102" s="207">
        <v>0</v>
      </c>
      <c r="O102" s="207">
        <v>0</v>
      </c>
      <c r="P102" s="308">
        <v>45631</v>
      </c>
      <c r="Q102" s="49">
        <v>1</v>
      </c>
      <c r="R102" s="208">
        <v>1</v>
      </c>
      <c r="S102" s="202" t="s">
        <v>948</v>
      </c>
      <c r="T102" s="209" t="s">
        <v>174</v>
      </c>
      <c r="U102" s="210"/>
      <c r="V102" s="211"/>
      <c r="W102" s="212"/>
      <c r="X102" s="203"/>
      <c r="Y102" s="210"/>
      <c r="Z102" s="210"/>
      <c r="AA102" s="211"/>
      <c r="AB102" s="212"/>
      <c r="AC102" s="203"/>
      <c r="AD102" s="210"/>
      <c r="AE102" s="210"/>
      <c r="AF102" s="211"/>
      <c r="AG102" s="212"/>
      <c r="AH102" s="203"/>
      <c r="AI102" s="210"/>
      <c r="AJ102" s="210"/>
      <c r="AK102" s="211"/>
      <c r="AL102" s="212"/>
      <c r="AM102" s="203"/>
      <c r="AN102" s="210"/>
      <c r="AO102" s="210"/>
      <c r="AP102" s="211"/>
      <c r="AQ102" s="212"/>
      <c r="AR102" s="203"/>
      <c r="AS102" s="210"/>
      <c r="AT102" s="210"/>
      <c r="AU102" s="211"/>
      <c r="AV102" s="363"/>
      <c r="AW102" s="359"/>
      <c r="AX102" s="364"/>
      <c r="AY102" s="364"/>
      <c r="AZ102" s="365"/>
      <c r="BA102" s="363"/>
      <c r="BB102" s="359"/>
      <c r="BC102" s="364"/>
      <c r="BD102" s="364"/>
      <c r="BE102" s="365"/>
      <c r="BF102" s="363"/>
      <c r="BG102" s="359"/>
      <c r="BH102" s="364"/>
      <c r="BI102" s="364"/>
      <c r="BJ102" s="365"/>
      <c r="BK102" s="363"/>
      <c r="BL102" s="359"/>
      <c r="BM102" s="364"/>
      <c r="BN102" s="364"/>
      <c r="BO102" s="365"/>
      <c r="BP102" s="363"/>
      <c r="BQ102" s="359"/>
      <c r="BR102" s="364"/>
      <c r="BS102" s="364"/>
      <c r="BT102" s="365"/>
      <c r="BU102" s="363"/>
      <c r="BV102" s="359"/>
      <c r="BW102" s="364"/>
      <c r="BX102" s="451"/>
      <c r="BY102" s="451"/>
      <c r="BZ102" s="55">
        <f t="shared" si="0"/>
        <v>1</v>
      </c>
      <c r="CA102" s="55">
        <f t="shared" si="1"/>
        <v>0</v>
      </c>
      <c r="CB102" s="10"/>
      <c r="CC102" s="10"/>
    </row>
    <row r="103" spans="1:81" ht="99.75" customHeight="1" x14ac:dyDescent="0.2">
      <c r="A103" s="4"/>
      <c r="B103" s="374" t="s">
        <v>267</v>
      </c>
      <c r="C103" s="375">
        <v>45454</v>
      </c>
      <c r="D103" s="375">
        <v>45616</v>
      </c>
      <c r="E103" s="369" t="s">
        <v>949</v>
      </c>
      <c r="F103" s="369" t="s">
        <v>950</v>
      </c>
      <c r="G103" s="376">
        <v>95</v>
      </c>
      <c r="H103" s="376" t="s">
        <v>167</v>
      </c>
      <c r="I103" s="376" t="s">
        <v>1080</v>
      </c>
      <c r="J103" s="369" t="s">
        <v>952</v>
      </c>
      <c r="K103" s="369" t="s">
        <v>28</v>
      </c>
      <c r="L103" s="377">
        <v>45746</v>
      </c>
      <c r="M103" s="369" t="s">
        <v>814</v>
      </c>
      <c r="N103" s="378">
        <v>0</v>
      </c>
      <c r="O103" s="378">
        <v>0</v>
      </c>
      <c r="P103" s="379"/>
      <c r="Q103" s="380"/>
      <c r="R103" s="380"/>
      <c r="S103" s="376"/>
      <c r="T103" s="381"/>
      <c r="U103" s="370"/>
      <c r="V103" s="371"/>
      <c r="W103" s="372"/>
      <c r="X103" s="369"/>
      <c r="Y103" s="370"/>
      <c r="Z103" s="370"/>
      <c r="AA103" s="371"/>
      <c r="AB103" s="372"/>
      <c r="AC103" s="369"/>
      <c r="AD103" s="370"/>
      <c r="AE103" s="370"/>
      <c r="AF103" s="371"/>
      <c r="AG103" s="372"/>
      <c r="AH103" s="369"/>
      <c r="AI103" s="370"/>
      <c r="AJ103" s="370"/>
      <c r="AK103" s="371"/>
      <c r="AL103" s="372"/>
      <c r="AM103" s="369"/>
      <c r="AN103" s="370"/>
      <c r="AO103" s="370"/>
      <c r="AP103" s="371"/>
      <c r="AQ103" s="372"/>
      <c r="AR103" s="369"/>
      <c r="AS103" s="370"/>
      <c r="AT103" s="370"/>
      <c r="AU103" s="371"/>
      <c r="AV103" s="372"/>
      <c r="AW103" s="369"/>
      <c r="AX103" s="370"/>
      <c r="AY103" s="370"/>
      <c r="AZ103" s="371"/>
      <c r="BA103" s="372"/>
      <c r="BB103" s="369"/>
      <c r="BC103" s="370"/>
      <c r="BD103" s="370"/>
      <c r="BE103" s="371"/>
      <c r="BF103" s="372"/>
      <c r="BG103" s="369"/>
      <c r="BH103" s="370"/>
      <c r="BI103" s="370"/>
      <c r="BJ103" s="371"/>
      <c r="BK103" s="372"/>
      <c r="BL103" s="369"/>
      <c r="BM103" s="370"/>
      <c r="BN103" s="370"/>
      <c r="BO103" s="371"/>
      <c r="BP103" s="372"/>
      <c r="BQ103" s="369"/>
      <c r="BR103" s="370"/>
      <c r="BS103" s="370"/>
      <c r="BT103" s="371"/>
      <c r="BU103" s="372"/>
      <c r="BV103" s="369"/>
      <c r="BW103" s="370"/>
      <c r="BX103" s="523">
        <v>40</v>
      </c>
      <c r="BY103" s="523" t="s">
        <v>769</v>
      </c>
      <c r="BZ103" s="55">
        <f t="shared" si="0"/>
        <v>0</v>
      </c>
      <c r="CA103" s="55">
        <f t="shared" si="1"/>
        <v>0</v>
      </c>
      <c r="CB103" s="10"/>
      <c r="CC103" s="10"/>
    </row>
    <row r="104" spans="1:81" ht="134.25" customHeight="1" x14ac:dyDescent="0.2">
      <c r="A104" s="4">
        <v>0</v>
      </c>
      <c r="B104" s="374" t="s">
        <v>267</v>
      </c>
      <c r="C104" s="375">
        <v>45454</v>
      </c>
      <c r="D104" s="375">
        <v>45616</v>
      </c>
      <c r="E104" s="369" t="s">
        <v>954</v>
      </c>
      <c r="F104" s="369" t="s">
        <v>955</v>
      </c>
      <c r="G104" s="376">
        <v>96</v>
      </c>
      <c r="H104" s="376" t="s">
        <v>167</v>
      </c>
      <c r="I104" s="369" t="s">
        <v>1087</v>
      </c>
      <c r="J104" s="369" t="s">
        <v>957</v>
      </c>
      <c r="K104" s="369" t="s">
        <v>28</v>
      </c>
      <c r="L104" s="377">
        <v>45746</v>
      </c>
      <c r="M104" s="369" t="s">
        <v>814</v>
      </c>
      <c r="N104" s="378">
        <v>0</v>
      </c>
      <c r="O104" s="378">
        <v>0</v>
      </c>
      <c r="P104" s="379"/>
      <c r="Q104" s="380"/>
      <c r="R104" s="380"/>
      <c r="S104" s="376"/>
      <c r="T104" s="381"/>
      <c r="U104" s="370"/>
      <c r="V104" s="371"/>
      <c r="W104" s="372"/>
      <c r="X104" s="369"/>
      <c r="Y104" s="370"/>
      <c r="Z104" s="370"/>
      <c r="AA104" s="371"/>
      <c r="AB104" s="372"/>
      <c r="AC104" s="369"/>
      <c r="AD104" s="370"/>
      <c r="AE104" s="370"/>
      <c r="AF104" s="371"/>
      <c r="AG104" s="372"/>
      <c r="AH104" s="369"/>
      <c r="AI104" s="370"/>
      <c r="AJ104" s="370"/>
      <c r="AK104" s="371"/>
      <c r="AL104" s="372"/>
      <c r="AM104" s="369"/>
      <c r="AN104" s="370"/>
      <c r="AO104" s="370"/>
      <c r="AP104" s="371"/>
      <c r="AQ104" s="372"/>
      <c r="AR104" s="369"/>
      <c r="AS104" s="370"/>
      <c r="AT104" s="370"/>
      <c r="AU104" s="371"/>
      <c r="AV104" s="372"/>
      <c r="AW104" s="369"/>
      <c r="AX104" s="370"/>
      <c r="AY104" s="370"/>
      <c r="AZ104" s="371"/>
      <c r="BA104" s="372"/>
      <c r="BB104" s="369"/>
      <c r="BC104" s="370"/>
      <c r="BD104" s="370"/>
      <c r="BE104" s="371"/>
      <c r="BF104" s="372"/>
      <c r="BG104" s="369"/>
      <c r="BH104" s="370"/>
      <c r="BI104" s="370"/>
      <c r="BJ104" s="371"/>
      <c r="BK104" s="372"/>
      <c r="BL104" s="369"/>
      <c r="BM104" s="370"/>
      <c r="BN104" s="370"/>
      <c r="BO104" s="371"/>
      <c r="BP104" s="372"/>
      <c r="BQ104" s="369"/>
      <c r="BR104" s="370"/>
      <c r="BS104" s="370"/>
      <c r="BT104" s="371"/>
      <c r="BU104" s="372"/>
      <c r="BV104" s="369"/>
      <c r="BW104" s="370"/>
      <c r="BX104" s="450"/>
      <c r="BY104" s="450"/>
      <c r="BZ104" s="55">
        <f t="shared" si="0"/>
        <v>0</v>
      </c>
      <c r="CA104" s="55">
        <f t="shared" si="1"/>
        <v>0</v>
      </c>
      <c r="CB104" s="10"/>
      <c r="CC104" s="10"/>
    </row>
    <row r="105" spans="1:81" ht="81.75" customHeight="1" x14ac:dyDescent="0.2">
      <c r="A105" s="4"/>
      <c r="B105" s="374" t="s">
        <v>267</v>
      </c>
      <c r="C105" s="375">
        <v>45454</v>
      </c>
      <c r="D105" s="375">
        <v>45616</v>
      </c>
      <c r="E105" s="369" t="s">
        <v>959</v>
      </c>
      <c r="F105" s="369" t="s">
        <v>960</v>
      </c>
      <c r="G105" s="376">
        <v>97</v>
      </c>
      <c r="H105" s="376" t="s">
        <v>167</v>
      </c>
      <c r="I105" s="376" t="s">
        <v>961</v>
      </c>
      <c r="J105" s="369" t="s">
        <v>962</v>
      </c>
      <c r="K105" s="369" t="s">
        <v>28</v>
      </c>
      <c r="L105" s="377">
        <v>45746</v>
      </c>
      <c r="M105" s="369" t="s">
        <v>963</v>
      </c>
      <c r="N105" s="378">
        <v>0</v>
      </c>
      <c r="O105" s="378">
        <v>0</v>
      </c>
      <c r="P105" s="379"/>
      <c r="Q105" s="380"/>
      <c r="R105" s="380"/>
      <c r="S105" s="376"/>
      <c r="T105" s="381"/>
      <c r="U105" s="370"/>
      <c r="V105" s="371"/>
      <c r="W105" s="372"/>
      <c r="X105" s="369"/>
      <c r="Y105" s="370"/>
      <c r="Z105" s="370"/>
      <c r="AA105" s="371"/>
      <c r="AB105" s="372"/>
      <c r="AC105" s="369"/>
      <c r="AD105" s="370"/>
      <c r="AE105" s="370"/>
      <c r="AF105" s="371"/>
      <c r="AG105" s="372"/>
      <c r="AH105" s="369"/>
      <c r="AI105" s="370"/>
      <c r="AJ105" s="370"/>
      <c r="AK105" s="371"/>
      <c r="AL105" s="372"/>
      <c r="AM105" s="369"/>
      <c r="AN105" s="370"/>
      <c r="AO105" s="370"/>
      <c r="AP105" s="371"/>
      <c r="AQ105" s="372"/>
      <c r="AR105" s="369"/>
      <c r="AS105" s="370"/>
      <c r="AT105" s="370"/>
      <c r="AU105" s="371"/>
      <c r="AV105" s="372"/>
      <c r="AW105" s="369"/>
      <c r="AX105" s="370"/>
      <c r="AY105" s="370"/>
      <c r="AZ105" s="371"/>
      <c r="BA105" s="372"/>
      <c r="BB105" s="369"/>
      <c r="BC105" s="370"/>
      <c r="BD105" s="370"/>
      <c r="BE105" s="371"/>
      <c r="BF105" s="372"/>
      <c r="BG105" s="369"/>
      <c r="BH105" s="370"/>
      <c r="BI105" s="370"/>
      <c r="BJ105" s="371"/>
      <c r="BK105" s="372"/>
      <c r="BL105" s="369"/>
      <c r="BM105" s="370"/>
      <c r="BN105" s="370"/>
      <c r="BO105" s="371"/>
      <c r="BP105" s="372"/>
      <c r="BQ105" s="369"/>
      <c r="BR105" s="370"/>
      <c r="BS105" s="370"/>
      <c r="BT105" s="371"/>
      <c r="BU105" s="372"/>
      <c r="BV105" s="369"/>
      <c r="BW105" s="370"/>
      <c r="BX105" s="450"/>
      <c r="BY105" s="450"/>
      <c r="BZ105" s="55">
        <f t="shared" si="0"/>
        <v>0</v>
      </c>
      <c r="CA105" s="55">
        <f t="shared" si="1"/>
        <v>0</v>
      </c>
      <c r="CB105" s="10"/>
      <c r="CC105" s="10"/>
    </row>
    <row r="106" spans="1:81" ht="171" customHeight="1" x14ac:dyDescent="0.2">
      <c r="A106" s="4"/>
      <c r="B106" s="374" t="s">
        <v>267</v>
      </c>
      <c r="C106" s="375">
        <v>45454</v>
      </c>
      <c r="D106" s="375">
        <v>45616</v>
      </c>
      <c r="E106" s="369" t="s">
        <v>964</v>
      </c>
      <c r="F106" s="369" t="s">
        <v>965</v>
      </c>
      <c r="G106" s="376">
        <v>98</v>
      </c>
      <c r="H106" s="376" t="s">
        <v>167</v>
      </c>
      <c r="I106" s="376" t="s">
        <v>1098</v>
      </c>
      <c r="J106" s="369" t="s">
        <v>967</v>
      </c>
      <c r="K106" s="369" t="s">
        <v>49</v>
      </c>
      <c r="L106" s="377">
        <v>45777</v>
      </c>
      <c r="M106" s="369" t="s">
        <v>814</v>
      </c>
      <c r="N106" s="378">
        <v>0</v>
      </c>
      <c r="O106" s="378">
        <v>0</v>
      </c>
      <c r="P106" s="379"/>
      <c r="Q106" s="380"/>
      <c r="R106" s="380"/>
      <c r="S106" s="376"/>
      <c r="T106" s="381"/>
      <c r="U106" s="370"/>
      <c r="V106" s="371"/>
      <c r="W106" s="372"/>
      <c r="X106" s="369"/>
      <c r="Y106" s="370"/>
      <c r="Z106" s="370"/>
      <c r="AA106" s="371"/>
      <c r="AB106" s="372"/>
      <c r="AC106" s="369"/>
      <c r="AD106" s="370"/>
      <c r="AE106" s="370"/>
      <c r="AF106" s="371"/>
      <c r="AG106" s="372"/>
      <c r="AH106" s="369"/>
      <c r="AI106" s="370"/>
      <c r="AJ106" s="370"/>
      <c r="AK106" s="371"/>
      <c r="AL106" s="372"/>
      <c r="AM106" s="369"/>
      <c r="AN106" s="370"/>
      <c r="AO106" s="370"/>
      <c r="AP106" s="371"/>
      <c r="AQ106" s="372"/>
      <c r="AR106" s="369"/>
      <c r="AS106" s="370"/>
      <c r="AT106" s="370"/>
      <c r="AU106" s="371"/>
      <c r="AV106" s="372"/>
      <c r="AW106" s="369"/>
      <c r="AX106" s="370"/>
      <c r="AY106" s="370"/>
      <c r="AZ106" s="371"/>
      <c r="BA106" s="372"/>
      <c r="BB106" s="369"/>
      <c r="BC106" s="370"/>
      <c r="BD106" s="370"/>
      <c r="BE106" s="371"/>
      <c r="BF106" s="372"/>
      <c r="BG106" s="369"/>
      <c r="BH106" s="370"/>
      <c r="BI106" s="370"/>
      <c r="BJ106" s="371"/>
      <c r="BK106" s="372"/>
      <c r="BL106" s="369"/>
      <c r="BM106" s="370"/>
      <c r="BN106" s="370"/>
      <c r="BO106" s="371"/>
      <c r="BP106" s="372"/>
      <c r="BQ106" s="369"/>
      <c r="BR106" s="370"/>
      <c r="BS106" s="370"/>
      <c r="BT106" s="371"/>
      <c r="BU106" s="372"/>
      <c r="BV106" s="369"/>
      <c r="BW106" s="370"/>
      <c r="BX106" s="450"/>
      <c r="BY106" s="450"/>
      <c r="BZ106" s="55">
        <f t="shared" si="0"/>
        <v>0</v>
      </c>
      <c r="CA106" s="55">
        <f t="shared" si="1"/>
        <v>0</v>
      </c>
      <c r="CB106" s="10"/>
      <c r="CC106" s="10"/>
    </row>
    <row r="107" spans="1:81" ht="199.5" customHeight="1" x14ac:dyDescent="0.2">
      <c r="A107" s="4"/>
      <c r="B107" s="374" t="s">
        <v>267</v>
      </c>
      <c r="C107" s="375">
        <v>45454</v>
      </c>
      <c r="D107" s="375">
        <v>45616</v>
      </c>
      <c r="E107" s="369" t="s">
        <v>968</v>
      </c>
      <c r="F107" s="369" t="s">
        <v>969</v>
      </c>
      <c r="G107" s="376">
        <v>99</v>
      </c>
      <c r="H107" s="376" t="s">
        <v>322</v>
      </c>
      <c r="I107" s="369" t="s">
        <v>1105</v>
      </c>
      <c r="J107" s="369" t="s">
        <v>971</v>
      </c>
      <c r="K107" s="369" t="s">
        <v>49</v>
      </c>
      <c r="L107" s="377">
        <v>45746</v>
      </c>
      <c r="M107" s="369" t="s">
        <v>814</v>
      </c>
      <c r="N107" s="378">
        <v>0</v>
      </c>
      <c r="O107" s="378">
        <v>0</v>
      </c>
      <c r="P107" s="379"/>
      <c r="Q107" s="380"/>
      <c r="R107" s="380"/>
      <c r="S107" s="376"/>
      <c r="T107" s="381"/>
      <c r="U107" s="370"/>
      <c r="V107" s="371"/>
      <c r="W107" s="372"/>
      <c r="X107" s="369"/>
      <c r="Y107" s="370"/>
      <c r="Z107" s="370"/>
      <c r="AA107" s="371"/>
      <c r="AB107" s="372"/>
      <c r="AC107" s="369"/>
      <c r="AD107" s="370"/>
      <c r="AE107" s="370"/>
      <c r="AF107" s="371"/>
      <c r="AG107" s="372"/>
      <c r="AH107" s="369"/>
      <c r="AI107" s="370"/>
      <c r="AJ107" s="370"/>
      <c r="AK107" s="371"/>
      <c r="AL107" s="372"/>
      <c r="AM107" s="369"/>
      <c r="AN107" s="370"/>
      <c r="AO107" s="370"/>
      <c r="AP107" s="371"/>
      <c r="AQ107" s="372"/>
      <c r="AR107" s="369"/>
      <c r="AS107" s="370"/>
      <c r="AT107" s="370"/>
      <c r="AU107" s="371"/>
      <c r="AV107" s="372"/>
      <c r="AW107" s="369"/>
      <c r="AX107" s="370"/>
      <c r="AY107" s="370"/>
      <c r="AZ107" s="371"/>
      <c r="BA107" s="372"/>
      <c r="BB107" s="369"/>
      <c r="BC107" s="370"/>
      <c r="BD107" s="370"/>
      <c r="BE107" s="371"/>
      <c r="BF107" s="372"/>
      <c r="BG107" s="369"/>
      <c r="BH107" s="370"/>
      <c r="BI107" s="370"/>
      <c r="BJ107" s="371"/>
      <c r="BK107" s="372"/>
      <c r="BL107" s="369"/>
      <c r="BM107" s="370"/>
      <c r="BN107" s="370"/>
      <c r="BO107" s="371"/>
      <c r="BP107" s="372"/>
      <c r="BQ107" s="369"/>
      <c r="BR107" s="370"/>
      <c r="BS107" s="370"/>
      <c r="BT107" s="371"/>
      <c r="BU107" s="372"/>
      <c r="BV107" s="369"/>
      <c r="BW107" s="370"/>
      <c r="BX107" s="450"/>
      <c r="BY107" s="450"/>
      <c r="BZ107" s="55">
        <f t="shared" si="0"/>
        <v>0</v>
      </c>
      <c r="CA107" s="55">
        <f t="shared" si="1"/>
        <v>0</v>
      </c>
      <c r="CB107" s="10"/>
      <c r="CC107" s="10"/>
    </row>
    <row r="108" spans="1:81" ht="68.25" customHeight="1" x14ac:dyDescent="0.2">
      <c r="A108" s="4"/>
      <c r="B108" s="374" t="s">
        <v>267</v>
      </c>
      <c r="C108" s="375">
        <v>45454</v>
      </c>
      <c r="D108" s="375">
        <v>45616</v>
      </c>
      <c r="E108" s="369" t="s">
        <v>973</v>
      </c>
      <c r="F108" s="369" t="s">
        <v>974</v>
      </c>
      <c r="G108" s="376">
        <v>100</v>
      </c>
      <c r="H108" s="376" t="s">
        <v>167</v>
      </c>
      <c r="I108" s="369" t="s">
        <v>1111</v>
      </c>
      <c r="J108" s="369" t="s">
        <v>976</v>
      </c>
      <c r="K108" s="369" t="s">
        <v>28</v>
      </c>
      <c r="L108" s="377">
        <v>45746</v>
      </c>
      <c r="M108" s="369" t="s">
        <v>977</v>
      </c>
      <c r="N108" s="378">
        <v>0</v>
      </c>
      <c r="O108" s="378">
        <v>100</v>
      </c>
      <c r="P108" s="379"/>
      <c r="Q108" s="380"/>
      <c r="R108" s="380"/>
      <c r="S108" s="376"/>
      <c r="T108" s="381"/>
      <c r="U108" s="370"/>
      <c r="V108" s="371"/>
      <c r="W108" s="372"/>
      <c r="X108" s="369"/>
      <c r="Y108" s="370"/>
      <c r="Z108" s="370"/>
      <c r="AA108" s="371"/>
      <c r="AB108" s="372"/>
      <c r="AC108" s="369"/>
      <c r="AD108" s="370"/>
      <c r="AE108" s="370"/>
      <c r="AF108" s="371"/>
      <c r="AG108" s="372"/>
      <c r="AH108" s="369"/>
      <c r="AI108" s="370"/>
      <c r="AJ108" s="370"/>
      <c r="AK108" s="371"/>
      <c r="AL108" s="372"/>
      <c r="AM108" s="369"/>
      <c r="AN108" s="370"/>
      <c r="AO108" s="370"/>
      <c r="AP108" s="371"/>
      <c r="AQ108" s="372"/>
      <c r="AR108" s="369"/>
      <c r="AS108" s="370"/>
      <c r="AT108" s="370"/>
      <c r="AU108" s="371"/>
      <c r="AV108" s="372"/>
      <c r="AW108" s="369"/>
      <c r="AX108" s="370"/>
      <c r="AY108" s="370"/>
      <c r="AZ108" s="371"/>
      <c r="BA108" s="372"/>
      <c r="BB108" s="369"/>
      <c r="BC108" s="370"/>
      <c r="BD108" s="370"/>
      <c r="BE108" s="371"/>
      <c r="BF108" s="372"/>
      <c r="BG108" s="369"/>
      <c r="BH108" s="370"/>
      <c r="BI108" s="370"/>
      <c r="BJ108" s="371"/>
      <c r="BK108" s="372"/>
      <c r="BL108" s="369"/>
      <c r="BM108" s="370"/>
      <c r="BN108" s="370"/>
      <c r="BO108" s="371"/>
      <c r="BP108" s="372"/>
      <c r="BQ108" s="369"/>
      <c r="BR108" s="370"/>
      <c r="BS108" s="370"/>
      <c r="BT108" s="371"/>
      <c r="BU108" s="372"/>
      <c r="BV108" s="369"/>
      <c r="BW108" s="370"/>
      <c r="BX108" s="450"/>
      <c r="BY108" s="450"/>
      <c r="BZ108" s="55">
        <f t="shared" si="0"/>
        <v>0</v>
      </c>
      <c r="CA108" s="55">
        <f t="shared" si="1"/>
        <v>0</v>
      </c>
      <c r="CB108" s="10"/>
      <c r="CC108" s="10"/>
    </row>
    <row r="109" spans="1:81" ht="90.75" customHeight="1" x14ac:dyDescent="0.2">
      <c r="A109" s="4"/>
      <c r="B109" s="374" t="s">
        <v>267</v>
      </c>
      <c r="C109" s="375">
        <v>45454</v>
      </c>
      <c r="D109" s="375">
        <v>45616</v>
      </c>
      <c r="E109" s="376" t="s">
        <v>979</v>
      </c>
      <c r="F109" s="376" t="s">
        <v>980</v>
      </c>
      <c r="G109" s="376">
        <v>101</v>
      </c>
      <c r="H109" s="376" t="s">
        <v>167</v>
      </c>
      <c r="I109" s="376" t="s">
        <v>981</v>
      </c>
      <c r="J109" s="369" t="s">
        <v>982</v>
      </c>
      <c r="K109" s="369" t="s">
        <v>28</v>
      </c>
      <c r="L109" s="377">
        <v>45746</v>
      </c>
      <c r="M109" s="369" t="s">
        <v>983</v>
      </c>
      <c r="N109" s="378">
        <v>0</v>
      </c>
      <c r="O109" s="378">
        <v>0</v>
      </c>
      <c r="P109" s="379"/>
      <c r="Q109" s="380"/>
      <c r="R109" s="380"/>
      <c r="S109" s="376"/>
      <c r="T109" s="381"/>
      <c r="U109" s="370"/>
      <c r="V109" s="371"/>
      <c r="W109" s="372"/>
      <c r="X109" s="369"/>
      <c r="Y109" s="370"/>
      <c r="Z109" s="370"/>
      <c r="AA109" s="371"/>
      <c r="AB109" s="372"/>
      <c r="AC109" s="369"/>
      <c r="AD109" s="370"/>
      <c r="AE109" s="370"/>
      <c r="AF109" s="371"/>
      <c r="AG109" s="372"/>
      <c r="AH109" s="369"/>
      <c r="AI109" s="370"/>
      <c r="AJ109" s="370"/>
      <c r="AK109" s="371"/>
      <c r="AL109" s="372"/>
      <c r="AM109" s="369"/>
      <c r="AN109" s="370"/>
      <c r="AO109" s="370"/>
      <c r="AP109" s="371"/>
      <c r="AQ109" s="372"/>
      <c r="AR109" s="369"/>
      <c r="AS109" s="370"/>
      <c r="AT109" s="370"/>
      <c r="AU109" s="371"/>
      <c r="AV109" s="372"/>
      <c r="AW109" s="369"/>
      <c r="AX109" s="370"/>
      <c r="AY109" s="370"/>
      <c r="AZ109" s="371"/>
      <c r="BA109" s="372"/>
      <c r="BB109" s="369"/>
      <c r="BC109" s="370"/>
      <c r="BD109" s="370"/>
      <c r="BE109" s="371"/>
      <c r="BF109" s="372"/>
      <c r="BG109" s="369"/>
      <c r="BH109" s="370"/>
      <c r="BI109" s="370"/>
      <c r="BJ109" s="371"/>
      <c r="BK109" s="372"/>
      <c r="BL109" s="369"/>
      <c r="BM109" s="370"/>
      <c r="BN109" s="370"/>
      <c r="BO109" s="371"/>
      <c r="BP109" s="372"/>
      <c r="BQ109" s="369"/>
      <c r="BR109" s="370"/>
      <c r="BS109" s="370"/>
      <c r="BT109" s="371"/>
      <c r="BU109" s="372"/>
      <c r="BV109" s="369"/>
      <c r="BW109" s="370"/>
      <c r="BX109" s="450"/>
      <c r="BY109" s="450"/>
      <c r="BZ109" s="55">
        <f t="shared" si="0"/>
        <v>0</v>
      </c>
      <c r="CA109" s="55">
        <f t="shared" si="1"/>
        <v>0</v>
      </c>
      <c r="CB109" s="10"/>
      <c r="CC109" s="10"/>
    </row>
    <row r="110" spans="1:81" ht="102.75" customHeight="1" x14ac:dyDescent="0.2">
      <c r="A110" s="4"/>
      <c r="B110" s="374" t="s">
        <v>267</v>
      </c>
      <c r="C110" s="375">
        <v>45454</v>
      </c>
      <c r="D110" s="375">
        <v>45616</v>
      </c>
      <c r="E110" s="369" t="s">
        <v>985</v>
      </c>
      <c r="F110" s="369" t="s">
        <v>986</v>
      </c>
      <c r="G110" s="376">
        <v>102</v>
      </c>
      <c r="H110" s="376" t="s">
        <v>167</v>
      </c>
      <c r="I110" s="376" t="s">
        <v>987</v>
      </c>
      <c r="J110" s="369" t="s">
        <v>988</v>
      </c>
      <c r="K110" s="369" t="s">
        <v>28</v>
      </c>
      <c r="L110" s="377">
        <v>45746</v>
      </c>
      <c r="M110" s="369" t="s">
        <v>814</v>
      </c>
      <c r="N110" s="378">
        <v>0</v>
      </c>
      <c r="O110" s="378">
        <v>0</v>
      </c>
      <c r="P110" s="379"/>
      <c r="Q110" s="380"/>
      <c r="R110" s="380"/>
      <c r="S110" s="376"/>
      <c r="T110" s="381"/>
      <c r="U110" s="370"/>
      <c r="V110" s="371"/>
      <c r="W110" s="372"/>
      <c r="X110" s="369"/>
      <c r="Y110" s="370"/>
      <c r="Z110" s="370"/>
      <c r="AA110" s="371"/>
      <c r="AB110" s="372"/>
      <c r="AC110" s="369"/>
      <c r="AD110" s="370"/>
      <c r="AE110" s="370"/>
      <c r="AF110" s="371"/>
      <c r="AG110" s="372"/>
      <c r="AH110" s="369"/>
      <c r="AI110" s="370"/>
      <c r="AJ110" s="370"/>
      <c r="AK110" s="371"/>
      <c r="AL110" s="372"/>
      <c r="AM110" s="369"/>
      <c r="AN110" s="370"/>
      <c r="AO110" s="370"/>
      <c r="AP110" s="371"/>
      <c r="AQ110" s="372"/>
      <c r="AR110" s="369"/>
      <c r="AS110" s="370"/>
      <c r="AT110" s="370"/>
      <c r="AU110" s="371"/>
      <c r="AV110" s="372"/>
      <c r="AW110" s="369"/>
      <c r="AX110" s="370"/>
      <c r="AY110" s="370"/>
      <c r="AZ110" s="371"/>
      <c r="BA110" s="372"/>
      <c r="BB110" s="369"/>
      <c r="BC110" s="370"/>
      <c r="BD110" s="370"/>
      <c r="BE110" s="371"/>
      <c r="BF110" s="372"/>
      <c r="BG110" s="369"/>
      <c r="BH110" s="370"/>
      <c r="BI110" s="370"/>
      <c r="BJ110" s="371"/>
      <c r="BK110" s="372"/>
      <c r="BL110" s="369"/>
      <c r="BM110" s="370"/>
      <c r="BN110" s="370"/>
      <c r="BO110" s="371"/>
      <c r="BP110" s="372"/>
      <c r="BQ110" s="369"/>
      <c r="BR110" s="370"/>
      <c r="BS110" s="370"/>
      <c r="BT110" s="371"/>
      <c r="BU110" s="372"/>
      <c r="BV110" s="369"/>
      <c r="BW110" s="370"/>
      <c r="BX110" s="450"/>
      <c r="BY110" s="450"/>
      <c r="BZ110" s="55">
        <f t="shared" si="0"/>
        <v>0</v>
      </c>
      <c r="CA110" s="55">
        <f t="shared" si="1"/>
        <v>0</v>
      </c>
      <c r="CB110" s="10"/>
      <c r="CC110" s="10"/>
    </row>
    <row r="111" spans="1:81" ht="73.5" customHeight="1" x14ac:dyDescent="0.2">
      <c r="A111" s="4"/>
      <c r="B111" s="374" t="s">
        <v>267</v>
      </c>
      <c r="C111" s="375">
        <v>45454</v>
      </c>
      <c r="D111" s="375">
        <v>45616</v>
      </c>
      <c r="E111" s="376" t="s">
        <v>989</v>
      </c>
      <c r="F111" s="376" t="s">
        <v>990</v>
      </c>
      <c r="G111" s="376">
        <v>103</v>
      </c>
      <c r="H111" s="376" t="s">
        <v>167</v>
      </c>
      <c r="I111" s="376" t="s">
        <v>991</v>
      </c>
      <c r="J111" s="369" t="s">
        <v>992</v>
      </c>
      <c r="K111" s="369" t="s">
        <v>28</v>
      </c>
      <c r="L111" s="377">
        <v>45746</v>
      </c>
      <c r="M111" s="369" t="s">
        <v>814</v>
      </c>
      <c r="N111" s="378">
        <v>0</v>
      </c>
      <c r="O111" s="378">
        <v>0</v>
      </c>
      <c r="P111" s="379"/>
      <c r="Q111" s="380"/>
      <c r="R111" s="380"/>
      <c r="S111" s="376"/>
      <c r="T111" s="381"/>
      <c r="U111" s="370"/>
      <c r="V111" s="371"/>
      <c r="W111" s="372"/>
      <c r="X111" s="369"/>
      <c r="Y111" s="370"/>
      <c r="Z111" s="370"/>
      <c r="AA111" s="371"/>
      <c r="AB111" s="372"/>
      <c r="AC111" s="369"/>
      <c r="AD111" s="370"/>
      <c r="AE111" s="370"/>
      <c r="AF111" s="371"/>
      <c r="AG111" s="372"/>
      <c r="AH111" s="369"/>
      <c r="AI111" s="370"/>
      <c r="AJ111" s="370"/>
      <c r="AK111" s="371"/>
      <c r="AL111" s="372"/>
      <c r="AM111" s="369"/>
      <c r="AN111" s="370"/>
      <c r="AO111" s="370"/>
      <c r="AP111" s="371"/>
      <c r="AQ111" s="372"/>
      <c r="AR111" s="369"/>
      <c r="AS111" s="370"/>
      <c r="AT111" s="370"/>
      <c r="AU111" s="371"/>
      <c r="AV111" s="372"/>
      <c r="AW111" s="369"/>
      <c r="AX111" s="370"/>
      <c r="AY111" s="370"/>
      <c r="AZ111" s="371"/>
      <c r="BA111" s="372"/>
      <c r="BB111" s="369"/>
      <c r="BC111" s="370"/>
      <c r="BD111" s="370"/>
      <c r="BE111" s="371"/>
      <c r="BF111" s="372"/>
      <c r="BG111" s="369"/>
      <c r="BH111" s="370"/>
      <c r="BI111" s="370"/>
      <c r="BJ111" s="371"/>
      <c r="BK111" s="372"/>
      <c r="BL111" s="369"/>
      <c r="BM111" s="370"/>
      <c r="BN111" s="370"/>
      <c r="BO111" s="371"/>
      <c r="BP111" s="372"/>
      <c r="BQ111" s="369"/>
      <c r="BR111" s="370"/>
      <c r="BS111" s="370"/>
      <c r="BT111" s="371"/>
      <c r="BU111" s="372"/>
      <c r="BV111" s="369"/>
      <c r="BW111" s="370"/>
      <c r="BX111" s="450"/>
      <c r="BY111" s="450"/>
      <c r="BZ111" s="55">
        <f t="shared" si="0"/>
        <v>0</v>
      </c>
      <c r="CA111" s="55">
        <f t="shared" si="1"/>
        <v>0</v>
      </c>
      <c r="CB111" s="10"/>
      <c r="CC111" s="10"/>
    </row>
    <row r="112" spans="1:81" ht="102" customHeight="1" x14ac:dyDescent="0.2">
      <c r="A112" s="4"/>
      <c r="B112" s="374" t="s">
        <v>267</v>
      </c>
      <c r="C112" s="375">
        <v>45454</v>
      </c>
      <c r="D112" s="375">
        <v>45616</v>
      </c>
      <c r="E112" s="369" t="s">
        <v>994</v>
      </c>
      <c r="F112" s="369" t="s">
        <v>995</v>
      </c>
      <c r="G112" s="376">
        <v>104</v>
      </c>
      <c r="H112" s="376" t="s">
        <v>167</v>
      </c>
      <c r="I112" s="376" t="s">
        <v>996</v>
      </c>
      <c r="J112" s="376" t="s">
        <v>997</v>
      </c>
      <c r="K112" s="369" t="s">
        <v>28</v>
      </c>
      <c r="L112" s="377">
        <v>45746</v>
      </c>
      <c r="M112" s="369" t="s">
        <v>814</v>
      </c>
      <c r="N112" s="378">
        <v>0</v>
      </c>
      <c r="O112" s="378">
        <v>0</v>
      </c>
      <c r="P112" s="379"/>
      <c r="Q112" s="380"/>
      <c r="R112" s="380"/>
      <c r="S112" s="376"/>
      <c r="T112" s="381"/>
      <c r="U112" s="370"/>
      <c r="V112" s="371"/>
      <c r="W112" s="372"/>
      <c r="X112" s="369"/>
      <c r="Y112" s="370"/>
      <c r="Z112" s="370"/>
      <c r="AA112" s="371"/>
      <c r="AB112" s="372"/>
      <c r="AC112" s="369"/>
      <c r="AD112" s="370"/>
      <c r="AE112" s="370"/>
      <c r="AF112" s="371"/>
      <c r="AG112" s="372"/>
      <c r="AH112" s="369"/>
      <c r="AI112" s="370"/>
      <c r="AJ112" s="370"/>
      <c r="AK112" s="371"/>
      <c r="AL112" s="372"/>
      <c r="AM112" s="369"/>
      <c r="AN112" s="370"/>
      <c r="AO112" s="370"/>
      <c r="AP112" s="371"/>
      <c r="AQ112" s="372"/>
      <c r="AR112" s="369"/>
      <c r="AS112" s="370"/>
      <c r="AT112" s="370"/>
      <c r="AU112" s="371"/>
      <c r="AV112" s="372"/>
      <c r="AW112" s="369"/>
      <c r="AX112" s="370"/>
      <c r="AY112" s="370"/>
      <c r="AZ112" s="371"/>
      <c r="BA112" s="372"/>
      <c r="BB112" s="369"/>
      <c r="BC112" s="370"/>
      <c r="BD112" s="370"/>
      <c r="BE112" s="371"/>
      <c r="BF112" s="372"/>
      <c r="BG112" s="369"/>
      <c r="BH112" s="370"/>
      <c r="BI112" s="370"/>
      <c r="BJ112" s="371"/>
      <c r="BK112" s="372"/>
      <c r="BL112" s="369"/>
      <c r="BM112" s="370"/>
      <c r="BN112" s="370"/>
      <c r="BO112" s="371"/>
      <c r="BP112" s="372"/>
      <c r="BQ112" s="369"/>
      <c r="BR112" s="370"/>
      <c r="BS112" s="370"/>
      <c r="BT112" s="371"/>
      <c r="BU112" s="372"/>
      <c r="BV112" s="369"/>
      <c r="BW112" s="370"/>
      <c r="BX112" s="450"/>
      <c r="BY112" s="450"/>
      <c r="BZ112" s="55">
        <f t="shared" si="0"/>
        <v>0</v>
      </c>
      <c r="CA112" s="55">
        <f t="shared" si="1"/>
        <v>0</v>
      </c>
      <c r="CB112" s="10"/>
      <c r="CC112" s="10"/>
    </row>
    <row r="113" spans="1:95" ht="105" customHeight="1" x14ac:dyDescent="0.2">
      <c r="A113" s="4"/>
      <c r="B113" s="374" t="s">
        <v>267</v>
      </c>
      <c r="C113" s="375">
        <v>45454</v>
      </c>
      <c r="D113" s="375">
        <v>45616</v>
      </c>
      <c r="E113" s="376" t="s">
        <v>998</v>
      </c>
      <c r="F113" s="376" t="s">
        <v>999</v>
      </c>
      <c r="G113" s="376">
        <v>105</v>
      </c>
      <c r="H113" s="376" t="s">
        <v>167</v>
      </c>
      <c r="I113" s="376" t="s">
        <v>1000</v>
      </c>
      <c r="J113" s="369" t="s">
        <v>1001</v>
      </c>
      <c r="K113" s="369" t="s">
        <v>67</v>
      </c>
      <c r="L113" s="377">
        <v>45746</v>
      </c>
      <c r="M113" s="369" t="s">
        <v>1002</v>
      </c>
      <c r="N113" s="378">
        <v>0</v>
      </c>
      <c r="O113" s="378">
        <v>100</v>
      </c>
      <c r="P113" s="379"/>
      <c r="Q113" s="380"/>
      <c r="R113" s="380"/>
      <c r="S113" s="376"/>
      <c r="T113" s="381"/>
      <c r="U113" s="370"/>
      <c r="V113" s="371"/>
      <c r="W113" s="372"/>
      <c r="X113" s="369"/>
      <c r="Y113" s="370"/>
      <c r="Z113" s="370"/>
      <c r="AA113" s="371"/>
      <c r="AB113" s="372"/>
      <c r="AC113" s="369"/>
      <c r="AD113" s="370"/>
      <c r="AE113" s="370"/>
      <c r="AF113" s="371"/>
      <c r="AG113" s="372"/>
      <c r="AH113" s="369"/>
      <c r="AI113" s="370"/>
      <c r="AJ113" s="370"/>
      <c r="AK113" s="371"/>
      <c r="AL113" s="372"/>
      <c r="AM113" s="369"/>
      <c r="AN113" s="370"/>
      <c r="AO113" s="370"/>
      <c r="AP113" s="371"/>
      <c r="AQ113" s="372"/>
      <c r="AR113" s="369"/>
      <c r="AS113" s="370"/>
      <c r="AT113" s="370"/>
      <c r="AU113" s="371"/>
      <c r="AV113" s="372"/>
      <c r="AW113" s="369"/>
      <c r="AX113" s="370"/>
      <c r="AY113" s="370"/>
      <c r="AZ113" s="371"/>
      <c r="BA113" s="372"/>
      <c r="BB113" s="369"/>
      <c r="BC113" s="370"/>
      <c r="BD113" s="370"/>
      <c r="BE113" s="371"/>
      <c r="BF113" s="372"/>
      <c r="BG113" s="369"/>
      <c r="BH113" s="370"/>
      <c r="BI113" s="370"/>
      <c r="BJ113" s="371"/>
      <c r="BK113" s="372"/>
      <c r="BL113" s="369"/>
      <c r="BM113" s="370"/>
      <c r="BN113" s="370"/>
      <c r="BO113" s="371"/>
      <c r="BP113" s="372"/>
      <c r="BQ113" s="369"/>
      <c r="BR113" s="370"/>
      <c r="BS113" s="370"/>
      <c r="BT113" s="371"/>
      <c r="BU113" s="372"/>
      <c r="BV113" s="369"/>
      <c r="BW113" s="370"/>
      <c r="BX113" s="450"/>
      <c r="BY113" s="450"/>
      <c r="BZ113" s="55">
        <f t="shared" si="0"/>
        <v>0</v>
      </c>
      <c r="CA113" s="55">
        <f t="shared" si="1"/>
        <v>0</v>
      </c>
      <c r="CB113" s="10"/>
      <c r="CC113" s="10"/>
    </row>
    <row r="114" spans="1:95" ht="15.75" customHeight="1" x14ac:dyDescent="0.2">
      <c r="A114" s="4"/>
      <c r="B114" s="374" t="s">
        <v>267</v>
      </c>
      <c r="C114" s="375">
        <v>45454</v>
      </c>
      <c r="D114" s="375">
        <v>45616</v>
      </c>
      <c r="E114" s="376" t="s">
        <v>1004</v>
      </c>
      <c r="F114" s="376" t="s">
        <v>1005</v>
      </c>
      <c r="G114" s="376">
        <v>106</v>
      </c>
      <c r="H114" s="376" t="s">
        <v>167</v>
      </c>
      <c r="I114" s="376" t="s">
        <v>1006</v>
      </c>
      <c r="J114" s="369" t="s">
        <v>1007</v>
      </c>
      <c r="K114" s="369" t="s">
        <v>28</v>
      </c>
      <c r="L114" s="377">
        <v>45746</v>
      </c>
      <c r="M114" s="369" t="s">
        <v>814</v>
      </c>
      <c r="N114" s="378">
        <v>0</v>
      </c>
      <c r="O114" s="378">
        <v>0</v>
      </c>
      <c r="P114" s="379"/>
      <c r="Q114" s="380"/>
      <c r="R114" s="380"/>
      <c r="S114" s="376"/>
      <c r="T114" s="381"/>
      <c r="U114" s="370"/>
      <c r="V114" s="371"/>
      <c r="W114" s="372"/>
      <c r="X114" s="369"/>
      <c r="Y114" s="370"/>
      <c r="Z114" s="370"/>
      <c r="AA114" s="371"/>
      <c r="AB114" s="372"/>
      <c r="AC114" s="369"/>
      <c r="AD114" s="370"/>
      <c r="AE114" s="370"/>
      <c r="AF114" s="371"/>
      <c r="AG114" s="372"/>
      <c r="AH114" s="369"/>
      <c r="AI114" s="370"/>
      <c r="AJ114" s="370"/>
      <c r="AK114" s="371"/>
      <c r="AL114" s="372"/>
      <c r="AM114" s="369"/>
      <c r="AN114" s="370"/>
      <c r="AO114" s="370"/>
      <c r="AP114" s="371"/>
      <c r="AQ114" s="372"/>
      <c r="AR114" s="369"/>
      <c r="AS114" s="370"/>
      <c r="AT114" s="370"/>
      <c r="AU114" s="371"/>
      <c r="AV114" s="372"/>
      <c r="AW114" s="369"/>
      <c r="AX114" s="370"/>
      <c r="AY114" s="370"/>
      <c r="AZ114" s="371"/>
      <c r="BA114" s="372"/>
      <c r="BB114" s="369"/>
      <c r="BC114" s="370"/>
      <c r="BD114" s="370"/>
      <c r="BE114" s="371"/>
      <c r="BF114" s="372"/>
      <c r="BG114" s="369"/>
      <c r="BH114" s="370"/>
      <c r="BI114" s="370"/>
      <c r="BJ114" s="371"/>
      <c r="BK114" s="372"/>
      <c r="BL114" s="369"/>
      <c r="BM114" s="370"/>
      <c r="BN114" s="370"/>
      <c r="BO114" s="371"/>
      <c r="BP114" s="372"/>
      <c r="BQ114" s="369"/>
      <c r="BR114" s="370"/>
      <c r="BS114" s="370"/>
      <c r="BT114" s="371"/>
      <c r="BU114" s="372"/>
      <c r="BV114" s="369"/>
      <c r="BW114" s="370"/>
      <c r="BX114" s="450"/>
      <c r="BY114" s="450"/>
      <c r="BZ114" s="55">
        <f t="shared" si="0"/>
        <v>0</v>
      </c>
      <c r="CA114" s="55">
        <f t="shared" si="1"/>
        <v>0</v>
      </c>
      <c r="CB114" s="10"/>
      <c r="CC114" s="10"/>
    </row>
    <row r="115" spans="1:95" ht="71.25" customHeight="1" x14ac:dyDescent="0.2">
      <c r="A115" s="4"/>
      <c r="B115" s="374" t="s">
        <v>267</v>
      </c>
      <c r="C115" s="375">
        <v>45454</v>
      </c>
      <c r="D115" s="375">
        <v>45616</v>
      </c>
      <c r="E115" s="376" t="s">
        <v>1008</v>
      </c>
      <c r="F115" s="376" t="s">
        <v>1009</v>
      </c>
      <c r="G115" s="376">
        <v>107</v>
      </c>
      <c r="H115" s="376" t="s">
        <v>167</v>
      </c>
      <c r="I115" s="376" t="s">
        <v>1000</v>
      </c>
      <c r="J115" s="369" t="s">
        <v>1001</v>
      </c>
      <c r="K115" s="369" t="s">
        <v>67</v>
      </c>
      <c r="L115" s="377">
        <v>45746</v>
      </c>
      <c r="M115" s="369" t="s">
        <v>1002</v>
      </c>
      <c r="N115" s="378">
        <v>0</v>
      </c>
      <c r="O115" s="378">
        <v>100</v>
      </c>
      <c r="P115" s="379"/>
      <c r="Q115" s="380"/>
      <c r="R115" s="380"/>
      <c r="S115" s="376"/>
      <c r="T115" s="381"/>
      <c r="U115" s="370"/>
      <c r="V115" s="371"/>
      <c r="W115" s="372"/>
      <c r="X115" s="369"/>
      <c r="Y115" s="370"/>
      <c r="Z115" s="370"/>
      <c r="AA115" s="371"/>
      <c r="AB115" s="372"/>
      <c r="AC115" s="369"/>
      <c r="AD115" s="370"/>
      <c r="AE115" s="370"/>
      <c r="AF115" s="371"/>
      <c r="AG115" s="372"/>
      <c r="AH115" s="369"/>
      <c r="AI115" s="370"/>
      <c r="AJ115" s="370"/>
      <c r="AK115" s="371"/>
      <c r="AL115" s="372"/>
      <c r="AM115" s="369"/>
      <c r="AN115" s="370"/>
      <c r="AO115" s="370"/>
      <c r="AP115" s="371"/>
      <c r="AQ115" s="372"/>
      <c r="AR115" s="369"/>
      <c r="AS115" s="370"/>
      <c r="AT115" s="370"/>
      <c r="AU115" s="371"/>
      <c r="AV115" s="372"/>
      <c r="AW115" s="369"/>
      <c r="AX115" s="370"/>
      <c r="AY115" s="370"/>
      <c r="AZ115" s="371"/>
      <c r="BA115" s="372"/>
      <c r="BB115" s="369"/>
      <c r="BC115" s="370"/>
      <c r="BD115" s="370"/>
      <c r="BE115" s="371"/>
      <c r="BF115" s="372"/>
      <c r="BG115" s="369"/>
      <c r="BH115" s="370"/>
      <c r="BI115" s="370"/>
      <c r="BJ115" s="371"/>
      <c r="BK115" s="372"/>
      <c r="BL115" s="369"/>
      <c r="BM115" s="370"/>
      <c r="BN115" s="370"/>
      <c r="BO115" s="371"/>
      <c r="BP115" s="372"/>
      <c r="BQ115" s="369"/>
      <c r="BR115" s="370"/>
      <c r="BS115" s="370"/>
      <c r="BT115" s="371"/>
      <c r="BU115" s="372"/>
      <c r="BV115" s="369"/>
      <c r="BW115" s="370"/>
      <c r="BX115" s="450"/>
      <c r="BY115" s="450"/>
      <c r="BZ115" s="55">
        <f t="shared" si="0"/>
        <v>0</v>
      </c>
      <c r="CA115" s="55">
        <f t="shared" si="1"/>
        <v>0</v>
      </c>
      <c r="CB115" s="10"/>
      <c r="CC115" s="10"/>
    </row>
    <row r="116" spans="1:95" ht="57" customHeight="1" x14ac:dyDescent="0.2">
      <c r="A116" s="4"/>
      <c r="B116" s="374" t="s">
        <v>267</v>
      </c>
      <c r="C116" s="375">
        <v>45454</v>
      </c>
      <c r="D116" s="375">
        <v>45616</v>
      </c>
      <c r="E116" s="376" t="s">
        <v>1011</v>
      </c>
      <c r="F116" s="376" t="s">
        <v>1012</v>
      </c>
      <c r="G116" s="376">
        <v>108</v>
      </c>
      <c r="H116" s="376" t="s">
        <v>167</v>
      </c>
      <c r="I116" s="376" t="s">
        <v>1013</v>
      </c>
      <c r="J116" s="369" t="s">
        <v>1001</v>
      </c>
      <c r="K116" s="369" t="s">
        <v>67</v>
      </c>
      <c r="L116" s="377">
        <v>45746</v>
      </c>
      <c r="M116" s="369" t="s">
        <v>1002</v>
      </c>
      <c r="N116" s="378">
        <v>0</v>
      </c>
      <c r="O116" s="378">
        <v>100</v>
      </c>
      <c r="P116" s="379"/>
      <c r="Q116" s="380"/>
      <c r="R116" s="380"/>
      <c r="S116" s="376"/>
      <c r="T116" s="381"/>
      <c r="U116" s="370"/>
      <c r="V116" s="371"/>
      <c r="W116" s="372"/>
      <c r="X116" s="369"/>
      <c r="Y116" s="370"/>
      <c r="Z116" s="370"/>
      <c r="AA116" s="371"/>
      <c r="AB116" s="372"/>
      <c r="AC116" s="369"/>
      <c r="AD116" s="370"/>
      <c r="AE116" s="370"/>
      <c r="AF116" s="371"/>
      <c r="AG116" s="372"/>
      <c r="AH116" s="369"/>
      <c r="AI116" s="370"/>
      <c r="AJ116" s="370"/>
      <c r="AK116" s="371"/>
      <c r="AL116" s="372"/>
      <c r="AM116" s="369"/>
      <c r="AN116" s="370"/>
      <c r="AO116" s="370"/>
      <c r="AP116" s="371"/>
      <c r="AQ116" s="372"/>
      <c r="AR116" s="369"/>
      <c r="AS116" s="370"/>
      <c r="AT116" s="370"/>
      <c r="AU116" s="371"/>
      <c r="AV116" s="372"/>
      <c r="AW116" s="369"/>
      <c r="AX116" s="370"/>
      <c r="AY116" s="370"/>
      <c r="AZ116" s="371"/>
      <c r="BA116" s="372"/>
      <c r="BB116" s="369"/>
      <c r="BC116" s="370"/>
      <c r="BD116" s="370"/>
      <c r="BE116" s="371"/>
      <c r="BF116" s="372"/>
      <c r="BG116" s="369"/>
      <c r="BH116" s="370"/>
      <c r="BI116" s="370"/>
      <c r="BJ116" s="371"/>
      <c r="BK116" s="372"/>
      <c r="BL116" s="369"/>
      <c r="BM116" s="370"/>
      <c r="BN116" s="370"/>
      <c r="BO116" s="371"/>
      <c r="BP116" s="372"/>
      <c r="BQ116" s="369"/>
      <c r="BR116" s="370"/>
      <c r="BS116" s="370"/>
      <c r="BT116" s="371"/>
      <c r="BU116" s="372"/>
      <c r="BV116" s="369"/>
      <c r="BW116" s="370"/>
      <c r="BX116" s="450"/>
      <c r="BY116" s="450"/>
      <c r="BZ116" s="55">
        <f t="shared" si="0"/>
        <v>0</v>
      </c>
      <c r="CA116" s="55">
        <f t="shared" si="1"/>
        <v>0</v>
      </c>
      <c r="CB116" s="10"/>
      <c r="CC116" s="10"/>
    </row>
    <row r="117" spans="1:95" ht="57" customHeight="1" x14ac:dyDescent="0.2">
      <c r="A117" s="4"/>
      <c r="B117" s="374" t="s">
        <v>267</v>
      </c>
      <c r="C117" s="375">
        <v>45454</v>
      </c>
      <c r="D117" s="375">
        <v>45616</v>
      </c>
      <c r="E117" s="376" t="s">
        <v>1014</v>
      </c>
      <c r="F117" s="376" t="s">
        <v>1015</v>
      </c>
      <c r="G117" s="376">
        <v>109</v>
      </c>
      <c r="H117" s="376" t="s">
        <v>167</v>
      </c>
      <c r="I117" s="376" t="s">
        <v>1016</v>
      </c>
      <c r="J117" s="369" t="s">
        <v>1001</v>
      </c>
      <c r="K117" s="369" t="s">
        <v>67</v>
      </c>
      <c r="L117" s="377">
        <v>45746</v>
      </c>
      <c r="M117" s="369" t="s">
        <v>1002</v>
      </c>
      <c r="N117" s="378">
        <v>0</v>
      </c>
      <c r="O117" s="378">
        <v>100</v>
      </c>
      <c r="P117" s="379"/>
      <c r="Q117" s="380"/>
      <c r="R117" s="380"/>
      <c r="S117" s="376"/>
      <c r="T117" s="381"/>
      <c r="U117" s="370"/>
      <c r="V117" s="371"/>
      <c r="W117" s="372"/>
      <c r="X117" s="369"/>
      <c r="Y117" s="370"/>
      <c r="Z117" s="370"/>
      <c r="AA117" s="371"/>
      <c r="AB117" s="372"/>
      <c r="AC117" s="369"/>
      <c r="AD117" s="370"/>
      <c r="AE117" s="370"/>
      <c r="AF117" s="371"/>
      <c r="AG117" s="372"/>
      <c r="AH117" s="369"/>
      <c r="AI117" s="370"/>
      <c r="AJ117" s="370"/>
      <c r="AK117" s="371"/>
      <c r="AL117" s="372"/>
      <c r="AM117" s="369"/>
      <c r="AN117" s="370"/>
      <c r="AO117" s="370"/>
      <c r="AP117" s="371"/>
      <c r="AQ117" s="372"/>
      <c r="AR117" s="369"/>
      <c r="AS117" s="370"/>
      <c r="AT117" s="370"/>
      <c r="AU117" s="371"/>
      <c r="AV117" s="372"/>
      <c r="AW117" s="369"/>
      <c r="AX117" s="370"/>
      <c r="AY117" s="370"/>
      <c r="AZ117" s="371"/>
      <c r="BA117" s="372"/>
      <c r="BB117" s="369"/>
      <c r="BC117" s="370"/>
      <c r="BD117" s="370"/>
      <c r="BE117" s="371"/>
      <c r="BF117" s="372"/>
      <c r="BG117" s="369"/>
      <c r="BH117" s="370"/>
      <c r="BI117" s="370"/>
      <c r="BJ117" s="371"/>
      <c r="BK117" s="372"/>
      <c r="BL117" s="369"/>
      <c r="BM117" s="370"/>
      <c r="BN117" s="370"/>
      <c r="BO117" s="371"/>
      <c r="BP117" s="372"/>
      <c r="BQ117" s="369"/>
      <c r="BR117" s="370"/>
      <c r="BS117" s="370"/>
      <c r="BT117" s="371"/>
      <c r="BU117" s="372"/>
      <c r="BV117" s="369"/>
      <c r="BW117" s="370"/>
      <c r="BX117" s="450"/>
      <c r="BY117" s="450"/>
      <c r="BZ117" s="55">
        <f t="shared" si="0"/>
        <v>0</v>
      </c>
      <c r="CA117" s="55">
        <f t="shared" si="1"/>
        <v>0</v>
      </c>
      <c r="CB117" s="10"/>
      <c r="CC117" s="10"/>
    </row>
    <row r="118" spans="1:95" ht="85.5" customHeight="1" x14ac:dyDescent="0.2">
      <c r="A118" s="4"/>
      <c r="B118" s="374" t="s">
        <v>267</v>
      </c>
      <c r="C118" s="375">
        <v>45454</v>
      </c>
      <c r="D118" s="375">
        <v>45616</v>
      </c>
      <c r="E118" s="376" t="s">
        <v>1017</v>
      </c>
      <c r="F118" s="376" t="s">
        <v>1018</v>
      </c>
      <c r="G118" s="376">
        <v>110</v>
      </c>
      <c r="H118" s="376" t="s">
        <v>167</v>
      </c>
      <c r="I118" s="376" t="s">
        <v>1019</v>
      </c>
      <c r="J118" s="369" t="s">
        <v>1020</v>
      </c>
      <c r="K118" s="369" t="s">
        <v>37</v>
      </c>
      <c r="L118" s="377">
        <v>45746</v>
      </c>
      <c r="M118" s="369" t="s">
        <v>814</v>
      </c>
      <c r="N118" s="378">
        <v>0</v>
      </c>
      <c r="O118" s="378">
        <v>0</v>
      </c>
      <c r="P118" s="379"/>
      <c r="Q118" s="380"/>
      <c r="R118" s="380"/>
      <c r="S118" s="376"/>
      <c r="T118" s="381"/>
      <c r="U118" s="370"/>
      <c r="V118" s="371"/>
      <c r="W118" s="372"/>
      <c r="X118" s="369"/>
      <c r="Y118" s="370"/>
      <c r="Z118" s="370"/>
      <c r="AA118" s="371"/>
      <c r="AB118" s="372"/>
      <c r="AC118" s="369"/>
      <c r="AD118" s="370"/>
      <c r="AE118" s="370"/>
      <c r="AF118" s="371"/>
      <c r="AG118" s="372"/>
      <c r="AH118" s="369"/>
      <c r="AI118" s="370"/>
      <c r="AJ118" s="370"/>
      <c r="AK118" s="371"/>
      <c r="AL118" s="372"/>
      <c r="AM118" s="369"/>
      <c r="AN118" s="370"/>
      <c r="AO118" s="370"/>
      <c r="AP118" s="371"/>
      <c r="AQ118" s="372"/>
      <c r="AR118" s="369"/>
      <c r="AS118" s="370"/>
      <c r="AT118" s="370"/>
      <c r="AU118" s="371"/>
      <c r="AV118" s="372"/>
      <c r="AW118" s="369"/>
      <c r="AX118" s="370"/>
      <c r="AY118" s="370"/>
      <c r="AZ118" s="371"/>
      <c r="BA118" s="372"/>
      <c r="BB118" s="369"/>
      <c r="BC118" s="370"/>
      <c r="BD118" s="370"/>
      <c r="BE118" s="371"/>
      <c r="BF118" s="372"/>
      <c r="BG118" s="369"/>
      <c r="BH118" s="370"/>
      <c r="BI118" s="370"/>
      <c r="BJ118" s="371"/>
      <c r="BK118" s="372"/>
      <c r="BL118" s="369"/>
      <c r="BM118" s="370"/>
      <c r="BN118" s="370"/>
      <c r="BO118" s="371"/>
      <c r="BP118" s="372"/>
      <c r="BQ118" s="369"/>
      <c r="BR118" s="370"/>
      <c r="BS118" s="370"/>
      <c r="BT118" s="371"/>
      <c r="BU118" s="372"/>
      <c r="BV118" s="369"/>
      <c r="BW118" s="370"/>
      <c r="BX118" s="451"/>
      <c r="BY118" s="451"/>
      <c r="BZ118" s="55">
        <f t="shared" si="0"/>
        <v>0</v>
      </c>
      <c r="CA118" s="55">
        <f t="shared" si="1"/>
        <v>0</v>
      </c>
      <c r="CB118" s="10"/>
      <c r="CC118" s="10"/>
    </row>
    <row r="119" spans="1:95" ht="15.75" customHeight="1" x14ac:dyDescent="0.2">
      <c r="A119" s="4"/>
      <c r="B119" s="383" t="s">
        <v>1021</v>
      </c>
      <c r="C119" s="51">
        <v>45723</v>
      </c>
      <c r="D119" s="51">
        <v>45726</v>
      </c>
      <c r="E119" s="44" t="s">
        <v>1022</v>
      </c>
      <c r="F119" s="45" t="s">
        <v>1023</v>
      </c>
      <c r="G119" s="44">
        <v>111</v>
      </c>
      <c r="H119" s="44" t="s">
        <v>167</v>
      </c>
      <c r="I119" s="44" t="s">
        <v>1024</v>
      </c>
      <c r="J119" s="45" t="s">
        <v>1025</v>
      </c>
      <c r="K119" s="45" t="s">
        <v>6</v>
      </c>
      <c r="L119" s="46" t="s">
        <v>1026</v>
      </c>
      <c r="M119" s="45" t="s">
        <v>1027</v>
      </c>
      <c r="N119" s="49">
        <v>0.8</v>
      </c>
      <c r="O119" s="49">
        <v>1</v>
      </c>
      <c r="P119" s="60">
        <v>45867</v>
      </c>
      <c r="Q119" s="368">
        <v>1</v>
      </c>
      <c r="R119" s="49">
        <v>1</v>
      </c>
      <c r="S119" s="44" t="s">
        <v>1028</v>
      </c>
      <c r="T119" s="50"/>
      <c r="U119" s="51"/>
      <c r="V119" s="41"/>
      <c r="W119" s="52"/>
      <c r="X119" s="45"/>
      <c r="Y119" s="51"/>
      <c r="Z119" s="51"/>
      <c r="AA119" s="41"/>
      <c r="AB119" s="52"/>
      <c r="AC119" s="45"/>
      <c r="AD119" s="51"/>
      <c r="AE119" s="51"/>
      <c r="AF119" s="41"/>
      <c r="AG119" s="52"/>
      <c r="AH119" s="45"/>
      <c r="AI119" s="51"/>
      <c r="AJ119" s="51"/>
      <c r="AK119" s="41"/>
      <c r="AL119" s="52"/>
      <c r="AM119" s="45"/>
      <c r="AN119" s="51"/>
      <c r="AO119" s="51"/>
      <c r="AP119" s="41"/>
      <c r="AQ119" s="52"/>
      <c r="AR119" s="45"/>
      <c r="AS119" s="51"/>
      <c r="AT119" s="51"/>
      <c r="AU119" s="41"/>
      <c r="AV119" s="52"/>
      <c r="AW119" s="45"/>
      <c r="AX119" s="51"/>
      <c r="AY119" s="51"/>
      <c r="AZ119" s="41"/>
      <c r="BA119" s="52"/>
      <c r="BB119" s="45"/>
      <c r="BC119" s="51"/>
      <c r="BD119" s="51"/>
      <c r="BE119" s="41"/>
      <c r="BF119" s="52"/>
      <c r="BG119" s="369"/>
      <c r="BH119" s="370"/>
      <c r="BI119" s="370"/>
      <c r="BJ119" s="371"/>
      <c r="BK119" s="372"/>
      <c r="BL119" s="369"/>
      <c r="BM119" s="370"/>
      <c r="BN119" s="370"/>
      <c r="BO119" s="371"/>
      <c r="BP119" s="372"/>
      <c r="BQ119" s="369"/>
      <c r="BR119" s="370"/>
      <c r="BS119" s="370"/>
      <c r="BT119" s="371"/>
      <c r="BU119" s="372"/>
      <c r="BV119" s="369"/>
      <c r="BW119" s="370"/>
      <c r="BX119" s="384"/>
      <c r="BY119" s="384"/>
      <c r="BZ119" s="55"/>
      <c r="CA119" s="55"/>
      <c r="CB119" s="10"/>
      <c r="CC119" s="10"/>
    </row>
    <row r="120" spans="1:95" ht="99.75" customHeight="1" x14ac:dyDescent="0.2">
      <c r="A120" s="4"/>
      <c r="B120" s="385" t="s">
        <v>287</v>
      </c>
      <c r="C120" s="386">
        <v>45680</v>
      </c>
      <c r="D120" s="386">
        <v>45319</v>
      </c>
      <c r="E120" s="203" t="s">
        <v>1029</v>
      </c>
      <c r="F120" s="203" t="s">
        <v>1030</v>
      </c>
      <c r="G120" s="202">
        <v>112</v>
      </c>
      <c r="H120" s="202" t="s">
        <v>236</v>
      </c>
      <c r="I120" s="203" t="s">
        <v>1031</v>
      </c>
      <c r="J120" s="203" t="s">
        <v>1032</v>
      </c>
      <c r="K120" s="203" t="s">
        <v>27</v>
      </c>
      <c r="L120" s="209">
        <v>45681</v>
      </c>
      <c r="M120" s="203" t="s">
        <v>814</v>
      </c>
      <c r="N120" s="207" t="s">
        <v>765</v>
      </c>
      <c r="O120" s="207" t="s">
        <v>772</v>
      </c>
      <c r="P120" s="210">
        <v>45681</v>
      </c>
      <c r="Q120" s="368">
        <v>1</v>
      </c>
      <c r="R120" s="212">
        <v>1</v>
      </c>
      <c r="S120" s="203" t="s">
        <v>1033</v>
      </c>
      <c r="T120" s="50"/>
      <c r="U120" s="51"/>
      <c r="V120" s="371"/>
      <c r="W120" s="372"/>
      <c r="X120" s="369"/>
      <c r="Y120" s="370"/>
      <c r="Z120" s="370"/>
      <c r="AA120" s="371"/>
      <c r="AB120" s="372"/>
      <c r="AC120" s="369"/>
      <c r="AD120" s="370"/>
      <c r="AE120" s="370"/>
      <c r="AF120" s="371"/>
      <c r="AG120" s="372"/>
      <c r="AH120" s="369"/>
      <c r="AI120" s="370"/>
      <c r="AJ120" s="370"/>
      <c r="AK120" s="371"/>
      <c r="AL120" s="372"/>
      <c r="AM120" s="369"/>
      <c r="AN120" s="370"/>
      <c r="AO120" s="370"/>
      <c r="AP120" s="371"/>
      <c r="AQ120" s="372"/>
      <c r="AR120" s="369"/>
      <c r="AS120" s="370"/>
      <c r="AT120" s="370"/>
      <c r="AU120" s="371"/>
      <c r="AV120" s="372"/>
      <c r="AW120" s="369"/>
      <c r="AX120" s="370"/>
      <c r="AY120" s="370"/>
      <c r="AZ120" s="371"/>
      <c r="BA120" s="372"/>
      <c r="BB120" s="369"/>
      <c r="BC120" s="370"/>
      <c r="BD120" s="370"/>
      <c r="BE120" s="371"/>
      <c r="BF120" s="372"/>
      <c r="BG120" s="369"/>
      <c r="BH120" s="370"/>
      <c r="BI120" s="370"/>
      <c r="BJ120" s="371"/>
      <c r="BK120" s="372"/>
      <c r="BL120" s="369"/>
      <c r="BM120" s="370"/>
      <c r="BN120" s="370"/>
      <c r="BO120" s="371"/>
      <c r="BP120" s="372"/>
      <c r="BQ120" s="369"/>
      <c r="BR120" s="370"/>
      <c r="BS120" s="370"/>
      <c r="BT120" s="371"/>
      <c r="BU120" s="372"/>
      <c r="BV120" s="369"/>
      <c r="BW120" s="370"/>
      <c r="BX120" s="384"/>
      <c r="BY120" s="384"/>
      <c r="BZ120" s="55"/>
      <c r="CA120" s="55"/>
      <c r="CB120" s="10"/>
      <c r="CC120" s="10"/>
      <c r="CD120" s="9"/>
      <c r="CE120" s="9"/>
      <c r="CF120" s="9"/>
      <c r="CG120" s="9"/>
      <c r="CH120" s="9"/>
      <c r="CI120" s="9"/>
      <c r="CJ120" s="9"/>
      <c r="CK120" s="9"/>
      <c r="CL120" s="9"/>
      <c r="CM120" s="9"/>
      <c r="CN120" s="9"/>
      <c r="CO120" s="9"/>
      <c r="CP120" s="9"/>
      <c r="CQ120" s="9"/>
    </row>
    <row r="121" spans="1:95" ht="79.5" customHeight="1" x14ac:dyDescent="0.2">
      <c r="A121" s="4"/>
      <c r="B121" s="385" t="s">
        <v>287</v>
      </c>
      <c r="C121" s="386">
        <v>45680</v>
      </c>
      <c r="D121" s="386">
        <v>45319</v>
      </c>
      <c r="E121" s="203" t="s">
        <v>1034</v>
      </c>
      <c r="F121" s="203" t="s">
        <v>1035</v>
      </c>
      <c r="G121" s="202">
        <f t="shared" ref="G121:G156" si="5">+G120+1</f>
        <v>113</v>
      </c>
      <c r="H121" s="202" t="s">
        <v>167</v>
      </c>
      <c r="I121" s="203" t="s">
        <v>1036</v>
      </c>
      <c r="J121" s="203" t="s">
        <v>1037</v>
      </c>
      <c r="K121" s="203" t="s">
        <v>73</v>
      </c>
      <c r="L121" s="209">
        <v>45681</v>
      </c>
      <c r="M121" s="203" t="s">
        <v>814</v>
      </c>
      <c r="N121" s="207" t="s">
        <v>1038</v>
      </c>
      <c r="O121" s="207" t="s">
        <v>772</v>
      </c>
      <c r="P121" s="210">
        <v>45681</v>
      </c>
      <c r="Q121" s="368">
        <v>1</v>
      </c>
      <c r="R121" s="212">
        <v>1</v>
      </c>
      <c r="S121" s="203" t="s">
        <v>1039</v>
      </c>
      <c r="T121" s="50"/>
      <c r="U121" s="51"/>
      <c r="V121" s="371"/>
      <c r="W121" s="372"/>
      <c r="X121" s="369"/>
      <c r="Y121" s="370"/>
      <c r="Z121" s="370"/>
      <c r="AA121" s="371"/>
      <c r="AB121" s="372"/>
      <c r="AC121" s="369"/>
      <c r="AD121" s="370"/>
      <c r="AE121" s="370"/>
      <c r="AF121" s="371"/>
      <c r="AG121" s="372"/>
      <c r="AH121" s="369"/>
      <c r="AI121" s="370"/>
      <c r="AJ121" s="370"/>
      <c r="AK121" s="371"/>
      <c r="AL121" s="372"/>
      <c r="AM121" s="369"/>
      <c r="AN121" s="370"/>
      <c r="AO121" s="370"/>
      <c r="AP121" s="371"/>
      <c r="AQ121" s="372"/>
      <c r="AR121" s="369"/>
      <c r="AS121" s="370"/>
      <c r="AT121" s="370"/>
      <c r="AU121" s="371"/>
      <c r="AV121" s="372"/>
      <c r="AW121" s="369"/>
      <c r="AX121" s="370"/>
      <c r="AY121" s="370"/>
      <c r="AZ121" s="371"/>
      <c r="BA121" s="372"/>
      <c r="BB121" s="369"/>
      <c r="BC121" s="370"/>
      <c r="BD121" s="370"/>
      <c r="BE121" s="371"/>
      <c r="BF121" s="372"/>
      <c r="BG121" s="369"/>
      <c r="BH121" s="370"/>
      <c r="BI121" s="370"/>
      <c r="BJ121" s="371"/>
      <c r="BK121" s="372"/>
      <c r="BL121" s="369"/>
      <c r="BM121" s="370"/>
      <c r="BN121" s="370"/>
      <c r="BO121" s="371"/>
      <c r="BP121" s="372"/>
      <c r="BQ121" s="369"/>
      <c r="BR121" s="370"/>
      <c r="BS121" s="370"/>
      <c r="BT121" s="371"/>
      <c r="BU121" s="372"/>
      <c r="BV121" s="369"/>
      <c r="BW121" s="370"/>
      <c r="BX121" s="384"/>
      <c r="BY121" s="384"/>
      <c r="BZ121" s="55"/>
      <c r="CA121" s="55"/>
      <c r="CB121" s="10"/>
      <c r="CC121" s="10"/>
      <c r="CD121" s="9"/>
      <c r="CE121" s="9"/>
      <c r="CF121" s="9"/>
      <c r="CG121" s="9"/>
      <c r="CH121" s="9"/>
      <c r="CI121" s="9"/>
      <c r="CJ121" s="9"/>
      <c r="CK121" s="9"/>
      <c r="CL121" s="9"/>
      <c r="CM121" s="9"/>
      <c r="CN121" s="9"/>
      <c r="CO121" s="9"/>
      <c r="CP121" s="9"/>
      <c r="CQ121" s="9"/>
    </row>
    <row r="122" spans="1:95" ht="79.5" customHeight="1" x14ac:dyDescent="0.2">
      <c r="A122" s="4"/>
      <c r="B122" s="385" t="s">
        <v>287</v>
      </c>
      <c r="C122" s="386">
        <v>45680</v>
      </c>
      <c r="D122" s="386">
        <v>45319</v>
      </c>
      <c r="E122" s="203" t="s">
        <v>1040</v>
      </c>
      <c r="F122" s="203" t="s">
        <v>1041</v>
      </c>
      <c r="G122" s="202">
        <f t="shared" si="5"/>
        <v>114</v>
      </c>
      <c r="H122" s="202" t="s">
        <v>167</v>
      </c>
      <c r="I122" s="203" t="s">
        <v>1042</v>
      </c>
      <c r="J122" s="203" t="s">
        <v>1043</v>
      </c>
      <c r="K122" s="203" t="s">
        <v>46</v>
      </c>
      <c r="L122" s="209" t="s">
        <v>1044</v>
      </c>
      <c r="M122" s="203" t="s">
        <v>1045</v>
      </c>
      <c r="N122" s="207" t="s">
        <v>1038</v>
      </c>
      <c r="O122" s="207" t="s">
        <v>772</v>
      </c>
      <c r="P122" s="210">
        <v>45681</v>
      </c>
      <c r="Q122" s="41">
        <v>1</v>
      </c>
      <c r="R122" s="212">
        <v>1</v>
      </c>
      <c r="S122" s="203" t="s">
        <v>1046</v>
      </c>
      <c r="T122" s="50"/>
      <c r="U122" s="51"/>
      <c r="V122" s="371"/>
      <c r="W122" s="372"/>
      <c r="X122" s="369"/>
      <c r="Y122" s="370"/>
      <c r="Z122" s="370"/>
      <c r="AA122" s="371"/>
      <c r="AB122" s="372"/>
      <c r="AC122" s="369"/>
      <c r="AD122" s="370"/>
      <c r="AE122" s="370"/>
      <c r="AF122" s="371"/>
      <c r="AG122" s="372"/>
      <c r="AH122" s="369"/>
      <c r="AI122" s="370"/>
      <c r="AJ122" s="370"/>
      <c r="AK122" s="371"/>
      <c r="AL122" s="372"/>
      <c r="AM122" s="369"/>
      <c r="AN122" s="370"/>
      <c r="AO122" s="370"/>
      <c r="AP122" s="371"/>
      <c r="AQ122" s="372"/>
      <c r="AR122" s="369"/>
      <c r="AS122" s="370"/>
      <c r="AT122" s="370"/>
      <c r="AU122" s="371"/>
      <c r="AV122" s="372"/>
      <c r="AW122" s="369"/>
      <c r="AX122" s="370"/>
      <c r="AY122" s="370"/>
      <c r="AZ122" s="371"/>
      <c r="BA122" s="372"/>
      <c r="BB122" s="369"/>
      <c r="BC122" s="370"/>
      <c r="BD122" s="370"/>
      <c r="BE122" s="371"/>
      <c r="BF122" s="372"/>
      <c r="BG122" s="369"/>
      <c r="BH122" s="370"/>
      <c r="BI122" s="370"/>
      <c r="BJ122" s="371"/>
      <c r="BK122" s="372"/>
      <c r="BL122" s="369"/>
      <c r="BM122" s="370"/>
      <c r="BN122" s="370"/>
      <c r="BO122" s="371"/>
      <c r="BP122" s="372"/>
      <c r="BQ122" s="369"/>
      <c r="BR122" s="370"/>
      <c r="BS122" s="370"/>
      <c r="BT122" s="371"/>
      <c r="BU122" s="372"/>
      <c r="BV122" s="369"/>
      <c r="BW122" s="370"/>
      <c r="BX122" s="384"/>
      <c r="BY122" s="384"/>
      <c r="BZ122" s="55"/>
      <c r="CA122" s="55"/>
      <c r="CB122" s="10"/>
      <c r="CC122" s="10"/>
      <c r="CD122" s="9"/>
      <c r="CE122" s="9"/>
      <c r="CF122" s="9"/>
      <c r="CG122" s="9"/>
      <c r="CH122" s="9"/>
      <c r="CI122" s="9"/>
      <c r="CJ122" s="9"/>
      <c r="CK122" s="9"/>
      <c r="CL122" s="9"/>
      <c r="CM122" s="9"/>
      <c r="CN122" s="9"/>
      <c r="CO122" s="9"/>
      <c r="CP122" s="9"/>
      <c r="CQ122" s="9"/>
    </row>
    <row r="123" spans="1:95" ht="79.5" customHeight="1" x14ac:dyDescent="0.2">
      <c r="A123" s="4"/>
      <c r="B123" s="385" t="s">
        <v>287</v>
      </c>
      <c r="C123" s="386">
        <v>45680</v>
      </c>
      <c r="D123" s="386">
        <v>45319</v>
      </c>
      <c r="E123" s="387" t="s">
        <v>1047</v>
      </c>
      <c r="F123" s="387" t="s">
        <v>1048</v>
      </c>
      <c r="G123" s="388">
        <f t="shared" si="5"/>
        <v>115</v>
      </c>
      <c r="H123" s="388" t="s">
        <v>167</v>
      </c>
      <c r="I123" s="387" t="s">
        <v>1049</v>
      </c>
      <c r="J123" s="387" t="s">
        <v>1050</v>
      </c>
      <c r="K123" s="387" t="s">
        <v>27</v>
      </c>
      <c r="L123" s="389">
        <v>45703</v>
      </c>
      <c r="M123" s="387" t="s">
        <v>797</v>
      </c>
      <c r="N123" s="390" t="s">
        <v>1038</v>
      </c>
      <c r="O123" s="390" t="s">
        <v>772</v>
      </c>
      <c r="P123" s="391">
        <v>45708</v>
      </c>
      <c r="Q123" s="368">
        <v>0</v>
      </c>
      <c r="R123" s="392"/>
      <c r="S123" s="387" t="s">
        <v>1184</v>
      </c>
      <c r="T123" s="50"/>
      <c r="U123" s="51"/>
      <c r="V123" s="371"/>
      <c r="W123" s="372"/>
      <c r="X123" s="369"/>
      <c r="Y123" s="370"/>
      <c r="Z123" s="370"/>
      <c r="AA123" s="371"/>
      <c r="AB123" s="372"/>
      <c r="AC123" s="369"/>
      <c r="AD123" s="370"/>
      <c r="AE123" s="370"/>
      <c r="AF123" s="371"/>
      <c r="AG123" s="372"/>
      <c r="AH123" s="369"/>
      <c r="AI123" s="370"/>
      <c r="AJ123" s="370"/>
      <c r="AK123" s="371"/>
      <c r="AL123" s="372"/>
      <c r="AM123" s="369"/>
      <c r="AN123" s="370"/>
      <c r="AO123" s="370"/>
      <c r="AP123" s="371"/>
      <c r="AQ123" s="372"/>
      <c r="AR123" s="369"/>
      <c r="AS123" s="370"/>
      <c r="AT123" s="370"/>
      <c r="AU123" s="371"/>
      <c r="AV123" s="372"/>
      <c r="AW123" s="369"/>
      <c r="AX123" s="370"/>
      <c r="AY123" s="370"/>
      <c r="AZ123" s="371"/>
      <c r="BA123" s="372"/>
      <c r="BB123" s="369"/>
      <c r="BC123" s="370"/>
      <c r="BD123" s="370"/>
      <c r="BE123" s="371"/>
      <c r="BF123" s="372"/>
      <c r="BG123" s="369"/>
      <c r="BH123" s="370"/>
      <c r="BI123" s="370"/>
      <c r="BJ123" s="371"/>
      <c r="BK123" s="372"/>
      <c r="BL123" s="369"/>
      <c r="BM123" s="370"/>
      <c r="BN123" s="370"/>
      <c r="BO123" s="371"/>
      <c r="BP123" s="372"/>
      <c r="BQ123" s="369"/>
      <c r="BR123" s="370"/>
      <c r="BS123" s="370"/>
      <c r="BT123" s="371"/>
      <c r="BU123" s="372"/>
      <c r="BV123" s="369"/>
      <c r="BW123" s="370"/>
      <c r="BX123" s="384"/>
      <c r="BY123" s="384"/>
      <c r="BZ123" s="55"/>
      <c r="CA123" s="55"/>
      <c r="CB123" s="10"/>
      <c r="CC123" s="10"/>
      <c r="CD123" s="9"/>
      <c r="CE123" s="9"/>
      <c r="CF123" s="9"/>
      <c r="CG123" s="9"/>
      <c r="CH123" s="9"/>
      <c r="CI123" s="9"/>
      <c r="CJ123" s="9"/>
      <c r="CK123" s="9"/>
      <c r="CL123" s="9"/>
      <c r="CM123" s="9"/>
      <c r="CN123" s="9"/>
      <c r="CO123" s="9"/>
      <c r="CP123" s="9"/>
      <c r="CQ123" s="9"/>
    </row>
    <row r="124" spans="1:95" ht="120.75" customHeight="1" x14ac:dyDescent="0.2">
      <c r="A124" s="4"/>
      <c r="B124" s="385" t="s">
        <v>287</v>
      </c>
      <c r="C124" s="386">
        <v>45680</v>
      </c>
      <c r="D124" s="386">
        <v>45319</v>
      </c>
      <c r="E124" s="387" t="s">
        <v>1052</v>
      </c>
      <c r="F124" s="387" t="s">
        <v>1053</v>
      </c>
      <c r="G124" s="388">
        <f t="shared" si="5"/>
        <v>116</v>
      </c>
      <c r="H124" s="388" t="s">
        <v>236</v>
      </c>
      <c r="I124" s="387" t="s">
        <v>1054</v>
      </c>
      <c r="J124" s="387" t="s">
        <v>1055</v>
      </c>
      <c r="K124" s="387" t="s">
        <v>27</v>
      </c>
      <c r="L124" s="393">
        <v>45703</v>
      </c>
      <c r="M124" s="387" t="s">
        <v>1045</v>
      </c>
      <c r="N124" s="394" t="s">
        <v>1038</v>
      </c>
      <c r="O124" s="394">
        <v>1</v>
      </c>
      <c r="P124" s="391">
        <v>45708</v>
      </c>
      <c r="Q124" s="41">
        <v>0</v>
      </c>
      <c r="R124" s="392"/>
      <c r="S124" s="387"/>
      <c r="T124" s="50"/>
      <c r="U124" s="51"/>
      <c r="V124" s="371"/>
      <c r="W124" s="372"/>
      <c r="X124" s="369"/>
      <c r="Y124" s="370"/>
      <c r="Z124" s="370"/>
      <c r="AA124" s="371"/>
      <c r="AB124" s="372"/>
      <c r="AC124" s="369"/>
      <c r="AD124" s="370"/>
      <c r="AE124" s="370"/>
      <c r="AF124" s="371"/>
      <c r="AG124" s="372"/>
      <c r="AH124" s="369"/>
      <c r="AI124" s="370"/>
      <c r="AJ124" s="370"/>
      <c r="AK124" s="371"/>
      <c r="AL124" s="372"/>
      <c r="AM124" s="369"/>
      <c r="AN124" s="370"/>
      <c r="AO124" s="370"/>
      <c r="AP124" s="371"/>
      <c r="AQ124" s="372"/>
      <c r="AR124" s="369"/>
      <c r="AS124" s="370"/>
      <c r="AT124" s="370"/>
      <c r="AU124" s="371"/>
      <c r="AV124" s="372"/>
      <c r="AW124" s="369"/>
      <c r="AX124" s="370"/>
      <c r="AY124" s="370"/>
      <c r="AZ124" s="371"/>
      <c r="BA124" s="372"/>
      <c r="BB124" s="369"/>
      <c r="BC124" s="370"/>
      <c r="BD124" s="370"/>
      <c r="BE124" s="371"/>
      <c r="BF124" s="372"/>
      <c r="BG124" s="369"/>
      <c r="BH124" s="370"/>
      <c r="BI124" s="370"/>
      <c r="BJ124" s="371"/>
      <c r="BK124" s="372"/>
      <c r="BL124" s="369"/>
      <c r="BM124" s="370"/>
      <c r="BN124" s="370"/>
      <c r="BO124" s="371"/>
      <c r="BP124" s="372"/>
      <c r="BQ124" s="369"/>
      <c r="BR124" s="370"/>
      <c r="BS124" s="370"/>
      <c r="BT124" s="371"/>
      <c r="BU124" s="372"/>
      <c r="BV124" s="369"/>
      <c r="BW124" s="370"/>
      <c r="BX124" s="384"/>
      <c r="BY124" s="384"/>
      <c r="BZ124" s="55"/>
      <c r="CA124" s="55"/>
      <c r="CB124" s="10"/>
      <c r="CC124" s="10"/>
      <c r="CD124" s="9"/>
      <c r="CE124" s="9"/>
      <c r="CF124" s="9"/>
      <c r="CG124" s="9"/>
      <c r="CH124" s="9"/>
      <c r="CI124" s="9"/>
      <c r="CJ124" s="9"/>
      <c r="CK124" s="9"/>
      <c r="CL124" s="9"/>
      <c r="CM124" s="9"/>
      <c r="CN124" s="9"/>
      <c r="CO124" s="9"/>
      <c r="CP124" s="9"/>
      <c r="CQ124" s="9"/>
    </row>
    <row r="125" spans="1:95" ht="79.5" customHeight="1" x14ac:dyDescent="0.2">
      <c r="A125" s="4"/>
      <c r="B125" s="385" t="s">
        <v>287</v>
      </c>
      <c r="C125" s="386">
        <v>45680</v>
      </c>
      <c r="D125" s="386">
        <v>45319</v>
      </c>
      <c r="E125" s="387" t="s">
        <v>1056</v>
      </c>
      <c r="F125" s="387" t="s">
        <v>1057</v>
      </c>
      <c r="G125" s="388">
        <f t="shared" si="5"/>
        <v>117</v>
      </c>
      <c r="H125" s="388" t="s">
        <v>167</v>
      </c>
      <c r="I125" s="387" t="s">
        <v>1058</v>
      </c>
      <c r="J125" s="387" t="s">
        <v>1059</v>
      </c>
      <c r="K125" s="387" t="s">
        <v>19</v>
      </c>
      <c r="L125" s="393">
        <v>45703</v>
      </c>
      <c r="M125" s="387" t="s">
        <v>814</v>
      </c>
      <c r="N125" s="394"/>
      <c r="O125" s="394">
        <v>1</v>
      </c>
      <c r="P125" s="391">
        <v>45708</v>
      </c>
      <c r="Q125" s="368">
        <v>0</v>
      </c>
      <c r="R125" s="392"/>
      <c r="S125" s="387"/>
      <c r="T125" s="50"/>
      <c r="U125" s="51"/>
      <c r="V125" s="371"/>
      <c r="W125" s="372"/>
      <c r="X125" s="369"/>
      <c r="Y125" s="370"/>
      <c r="Z125" s="370"/>
      <c r="AA125" s="371"/>
      <c r="AB125" s="372"/>
      <c r="AC125" s="369"/>
      <c r="AD125" s="370"/>
      <c r="AE125" s="370"/>
      <c r="AF125" s="371"/>
      <c r="AG125" s="372"/>
      <c r="AH125" s="369"/>
      <c r="AI125" s="370"/>
      <c r="AJ125" s="370"/>
      <c r="AK125" s="371"/>
      <c r="AL125" s="372"/>
      <c r="AM125" s="369"/>
      <c r="AN125" s="370"/>
      <c r="AO125" s="370"/>
      <c r="AP125" s="371"/>
      <c r="AQ125" s="372"/>
      <c r="AR125" s="369"/>
      <c r="AS125" s="370"/>
      <c r="AT125" s="370"/>
      <c r="AU125" s="371"/>
      <c r="AV125" s="372"/>
      <c r="AW125" s="369"/>
      <c r="AX125" s="370"/>
      <c r="AY125" s="370"/>
      <c r="AZ125" s="371"/>
      <c r="BA125" s="372"/>
      <c r="BB125" s="369"/>
      <c r="BC125" s="370"/>
      <c r="BD125" s="370"/>
      <c r="BE125" s="371"/>
      <c r="BF125" s="372"/>
      <c r="BG125" s="369"/>
      <c r="BH125" s="370"/>
      <c r="BI125" s="370"/>
      <c r="BJ125" s="371"/>
      <c r="BK125" s="372"/>
      <c r="BL125" s="369"/>
      <c r="BM125" s="370"/>
      <c r="BN125" s="370"/>
      <c r="BO125" s="371"/>
      <c r="BP125" s="372"/>
      <c r="BQ125" s="369"/>
      <c r="BR125" s="370"/>
      <c r="BS125" s="370"/>
      <c r="BT125" s="371"/>
      <c r="BU125" s="372"/>
      <c r="BV125" s="369"/>
      <c r="BW125" s="370"/>
      <c r="BX125" s="384"/>
      <c r="BY125" s="384"/>
      <c r="BZ125" s="55"/>
      <c r="CA125" s="55"/>
      <c r="CB125" s="10"/>
      <c r="CC125" s="10"/>
      <c r="CD125" s="9"/>
      <c r="CE125" s="9"/>
      <c r="CF125" s="9"/>
      <c r="CG125" s="9"/>
      <c r="CH125" s="9"/>
      <c r="CI125" s="9"/>
      <c r="CJ125" s="9"/>
      <c r="CK125" s="9"/>
      <c r="CL125" s="9"/>
      <c r="CM125" s="9"/>
      <c r="CN125" s="9"/>
      <c r="CO125" s="9"/>
      <c r="CP125" s="9"/>
      <c r="CQ125" s="9"/>
    </row>
    <row r="126" spans="1:95" ht="79.5" customHeight="1" x14ac:dyDescent="0.2">
      <c r="A126" s="4"/>
      <c r="B126" s="385" t="s">
        <v>287</v>
      </c>
      <c r="C126" s="386">
        <v>45680</v>
      </c>
      <c r="D126" s="386">
        <v>45319</v>
      </c>
      <c r="E126" s="387" t="s">
        <v>1060</v>
      </c>
      <c r="F126" s="387" t="s">
        <v>1061</v>
      </c>
      <c r="G126" s="388">
        <f t="shared" si="5"/>
        <v>118</v>
      </c>
      <c r="H126" s="388" t="s">
        <v>167</v>
      </c>
      <c r="I126" s="387" t="s">
        <v>1062</v>
      </c>
      <c r="J126" s="387" t="s">
        <v>1063</v>
      </c>
      <c r="K126" s="387" t="s">
        <v>84</v>
      </c>
      <c r="L126" s="393">
        <v>45716</v>
      </c>
      <c r="M126" s="387" t="s">
        <v>814</v>
      </c>
      <c r="N126" s="394"/>
      <c r="O126" s="394">
        <v>1</v>
      </c>
      <c r="P126" s="391">
        <v>45721</v>
      </c>
      <c r="Q126" s="368">
        <v>0</v>
      </c>
      <c r="R126" s="392"/>
      <c r="S126" s="387"/>
      <c r="T126" s="50"/>
      <c r="U126" s="51"/>
      <c r="V126" s="371"/>
      <c r="W126" s="372"/>
      <c r="X126" s="369"/>
      <c r="Y126" s="370"/>
      <c r="Z126" s="370"/>
      <c r="AA126" s="371"/>
      <c r="AB126" s="372"/>
      <c r="AC126" s="369"/>
      <c r="AD126" s="370"/>
      <c r="AE126" s="370"/>
      <c r="AF126" s="371"/>
      <c r="AG126" s="372"/>
      <c r="AH126" s="369"/>
      <c r="AI126" s="370"/>
      <c r="AJ126" s="370"/>
      <c r="AK126" s="371"/>
      <c r="AL126" s="372"/>
      <c r="AM126" s="369"/>
      <c r="AN126" s="370"/>
      <c r="AO126" s="370"/>
      <c r="AP126" s="371"/>
      <c r="AQ126" s="372"/>
      <c r="AR126" s="369"/>
      <c r="AS126" s="370"/>
      <c r="AT126" s="370"/>
      <c r="AU126" s="371"/>
      <c r="AV126" s="372"/>
      <c r="AW126" s="369"/>
      <c r="AX126" s="370"/>
      <c r="AY126" s="370"/>
      <c r="AZ126" s="371"/>
      <c r="BA126" s="372"/>
      <c r="BB126" s="369"/>
      <c r="BC126" s="370"/>
      <c r="BD126" s="370"/>
      <c r="BE126" s="371"/>
      <c r="BF126" s="372"/>
      <c r="BG126" s="369"/>
      <c r="BH126" s="370"/>
      <c r="BI126" s="370"/>
      <c r="BJ126" s="371"/>
      <c r="BK126" s="372"/>
      <c r="BL126" s="369"/>
      <c r="BM126" s="370"/>
      <c r="BN126" s="370"/>
      <c r="BO126" s="371"/>
      <c r="BP126" s="372"/>
      <c r="BQ126" s="369"/>
      <c r="BR126" s="370"/>
      <c r="BS126" s="370"/>
      <c r="BT126" s="371"/>
      <c r="BU126" s="372"/>
      <c r="BV126" s="369"/>
      <c r="BW126" s="370"/>
      <c r="BX126" s="384"/>
      <c r="BY126" s="384"/>
      <c r="BZ126" s="55"/>
      <c r="CA126" s="55"/>
      <c r="CB126" s="10"/>
      <c r="CC126" s="10"/>
      <c r="CD126" s="9"/>
      <c r="CE126" s="9"/>
      <c r="CF126" s="9"/>
      <c r="CG126" s="9"/>
      <c r="CH126" s="9"/>
      <c r="CI126" s="9"/>
      <c r="CJ126" s="9"/>
      <c r="CK126" s="9"/>
      <c r="CL126" s="9"/>
      <c r="CM126" s="9"/>
      <c r="CN126" s="9"/>
      <c r="CO126" s="9"/>
      <c r="CP126" s="9"/>
      <c r="CQ126" s="9"/>
    </row>
    <row r="127" spans="1:95" ht="79.5" customHeight="1" x14ac:dyDescent="0.2">
      <c r="A127" s="4"/>
      <c r="B127" s="385" t="s">
        <v>287</v>
      </c>
      <c r="C127" s="386">
        <v>45680</v>
      </c>
      <c r="D127" s="386">
        <v>45319</v>
      </c>
      <c r="E127" s="387" t="s">
        <v>1065</v>
      </c>
      <c r="F127" s="387" t="s">
        <v>1066</v>
      </c>
      <c r="G127" s="388">
        <f t="shared" si="5"/>
        <v>119</v>
      </c>
      <c r="H127" s="388" t="s">
        <v>236</v>
      </c>
      <c r="I127" s="387" t="s">
        <v>1067</v>
      </c>
      <c r="J127" s="387" t="s">
        <v>1059</v>
      </c>
      <c r="K127" s="387" t="s">
        <v>73</v>
      </c>
      <c r="L127" s="393">
        <v>45703</v>
      </c>
      <c r="M127" s="387" t="s">
        <v>814</v>
      </c>
      <c r="N127" s="394"/>
      <c r="O127" s="394">
        <v>1</v>
      </c>
      <c r="P127" s="391">
        <v>45708</v>
      </c>
      <c r="Q127" s="368">
        <v>0</v>
      </c>
      <c r="R127" s="392"/>
      <c r="S127" s="387" t="s">
        <v>1068</v>
      </c>
      <c r="T127" s="50"/>
      <c r="U127" s="51"/>
      <c r="V127" s="371"/>
      <c r="W127" s="372"/>
      <c r="X127" s="369"/>
      <c r="Y127" s="370"/>
      <c r="Z127" s="370"/>
      <c r="AA127" s="371"/>
      <c r="AB127" s="372"/>
      <c r="AC127" s="369"/>
      <c r="AD127" s="370"/>
      <c r="AE127" s="370"/>
      <c r="AF127" s="371"/>
      <c r="AG127" s="372"/>
      <c r="AH127" s="369"/>
      <c r="AI127" s="370"/>
      <c r="AJ127" s="370"/>
      <c r="AK127" s="371"/>
      <c r="AL127" s="372"/>
      <c r="AM127" s="369"/>
      <c r="AN127" s="370"/>
      <c r="AO127" s="370"/>
      <c r="AP127" s="371"/>
      <c r="AQ127" s="372"/>
      <c r="AR127" s="369"/>
      <c r="AS127" s="370"/>
      <c r="AT127" s="370"/>
      <c r="AU127" s="371"/>
      <c r="AV127" s="372"/>
      <c r="AW127" s="369"/>
      <c r="AX127" s="370"/>
      <c r="AY127" s="370"/>
      <c r="AZ127" s="371"/>
      <c r="BA127" s="372"/>
      <c r="BB127" s="369"/>
      <c r="BC127" s="370"/>
      <c r="BD127" s="370"/>
      <c r="BE127" s="371"/>
      <c r="BF127" s="372"/>
      <c r="BG127" s="369"/>
      <c r="BH127" s="370"/>
      <c r="BI127" s="370"/>
      <c r="BJ127" s="371"/>
      <c r="BK127" s="372"/>
      <c r="BL127" s="369"/>
      <c r="BM127" s="370"/>
      <c r="BN127" s="370"/>
      <c r="BO127" s="371"/>
      <c r="BP127" s="372"/>
      <c r="BQ127" s="369"/>
      <c r="BR127" s="370"/>
      <c r="BS127" s="370"/>
      <c r="BT127" s="371"/>
      <c r="BU127" s="372"/>
      <c r="BV127" s="369"/>
      <c r="BW127" s="370"/>
      <c r="BX127" s="384"/>
      <c r="BY127" s="384"/>
      <c r="BZ127" s="55"/>
      <c r="CA127" s="55"/>
      <c r="CB127" s="10"/>
      <c r="CC127" s="10"/>
      <c r="CD127" s="9"/>
      <c r="CE127" s="9"/>
      <c r="CF127" s="9"/>
      <c r="CG127" s="9"/>
      <c r="CH127" s="9"/>
      <c r="CI127" s="9"/>
      <c r="CJ127" s="9"/>
      <c r="CK127" s="9"/>
      <c r="CL127" s="9"/>
      <c r="CM127" s="9"/>
      <c r="CN127" s="9"/>
      <c r="CO127" s="9"/>
      <c r="CP127" s="9"/>
      <c r="CQ127" s="9"/>
    </row>
    <row r="128" spans="1:95" ht="79.5" customHeight="1" x14ac:dyDescent="0.2">
      <c r="A128" s="4"/>
      <c r="B128" s="385" t="s">
        <v>287</v>
      </c>
      <c r="C128" s="386">
        <v>45680</v>
      </c>
      <c r="D128" s="386">
        <v>45319</v>
      </c>
      <c r="E128" s="203" t="s">
        <v>1069</v>
      </c>
      <c r="F128" s="203" t="s">
        <v>1070</v>
      </c>
      <c r="G128" s="202">
        <f t="shared" si="5"/>
        <v>120</v>
      </c>
      <c r="H128" s="202" t="s">
        <v>167</v>
      </c>
      <c r="I128" s="203" t="s">
        <v>1071</v>
      </c>
      <c r="J128" s="203" t="s">
        <v>1072</v>
      </c>
      <c r="K128" s="203" t="s">
        <v>18</v>
      </c>
      <c r="L128" s="204">
        <v>45747</v>
      </c>
      <c r="M128" s="203" t="s">
        <v>803</v>
      </c>
      <c r="N128" s="206"/>
      <c r="O128" s="206"/>
      <c r="P128" s="210"/>
      <c r="Q128" s="368">
        <v>1</v>
      </c>
      <c r="R128" s="392"/>
      <c r="S128" s="387" t="s">
        <v>1073</v>
      </c>
      <c r="T128" s="50"/>
      <c r="U128" s="51"/>
      <c r="V128" s="371"/>
      <c r="W128" s="372"/>
      <c r="X128" s="369"/>
      <c r="Y128" s="370"/>
      <c r="Z128" s="370"/>
      <c r="AA128" s="371"/>
      <c r="AB128" s="372"/>
      <c r="AC128" s="369"/>
      <c r="AD128" s="370"/>
      <c r="AE128" s="370"/>
      <c r="AF128" s="371"/>
      <c r="AG128" s="372"/>
      <c r="AH128" s="369"/>
      <c r="AI128" s="370"/>
      <c r="AJ128" s="370"/>
      <c r="AK128" s="371"/>
      <c r="AL128" s="372"/>
      <c r="AM128" s="369"/>
      <c r="AN128" s="370"/>
      <c r="AO128" s="370"/>
      <c r="AP128" s="371"/>
      <c r="AQ128" s="372"/>
      <c r="AR128" s="369"/>
      <c r="AS128" s="370"/>
      <c r="AT128" s="370"/>
      <c r="AU128" s="371"/>
      <c r="AV128" s="372"/>
      <c r="AW128" s="369"/>
      <c r="AX128" s="370"/>
      <c r="AY128" s="370"/>
      <c r="AZ128" s="371"/>
      <c r="BA128" s="372"/>
      <c r="BB128" s="369"/>
      <c r="BC128" s="370"/>
      <c r="BD128" s="370"/>
      <c r="BE128" s="371"/>
      <c r="BF128" s="372"/>
      <c r="BG128" s="369"/>
      <c r="BH128" s="370"/>
      <c r="BI128" s="370"/>
      <c r="BJ128" s="371"/>
      <c r="BK128" s="372"/>
      <c r="BL128" s="369"/>
      <c r="BM128" s="370"/>
      <c r="BN128" s="370"/>
      <c r="BO128" s="371"/>
      <c r="BP128" s="372"/>
      <c r="BQ128" s="369"/>
      <c r="BR128" s="370"/>
      <c r="BS128" s="370"/>
      <c r="BT128" s="371"/>
      <c r="BU128" s="372"/>
      <c r="BV128" s="369"/>
      <c r="BW128" s="370"/>
      <c r="BX128" s="384"/>
      <c r="BY128" s="384"/>
      <c r="BZ128" s="55"/>
      <c r="CA128" s="55"/>
      <c r="CB128" s="10"/>
      <c r="CC128" s="10"/>
      <c r="CD128" s="9"/>
      <c r="CE128" s="9"/>
      <c r="CF128" s="9"/>
      <c r="CG128" s="9"/>
      <c r="CH128" s="9"/>
      <c r="CI128" s="9"/>
      <c r="CJ128" s="9"/>
      <c r="CK128" s="9"/>
      <c r="CL128" s="9"/>
      <c r="CM128" s="9"/>
      <c r="CN128" s="9"/>
      <c r="CO128" s="9"/>
      <c r="CP128" s="9"/>
      <c r="CQ128" s="9"/>
    </row>
    <row r="129" spans="1:95" ht="79.5" customHeight="1" x14ac:dyDescent="0.2">
      <c r="A129" s="4"/>
      <c r="B129" s="385" t="s">
        <v>287</v>
      </c>
      <c r="C129" s="386">
        <v>45680</v>
      </c>
      <c r="D129" s="386">
        <v>45319</v>
      </c>
      <c r="E129" s="203" t="s">
        <v>1074</v>
      </c>
      <c r="F129" s="203" t="s">
        <v>1075</v>
      </c>
      <c r="G129" s="202">
        <f t="shared" si="5"/>
        <v>121</v>
      </c>
      <c r="H129" s="202" t="s">
        <v>167</v>
      </c>
      <c r="I129" s="203" t="s">
        <v>1076</v>
      </c>
      <c r="J129" s="203" t="s">
        <v>1077</v>
      </c>
      <c r="K129" s="203" t="s">
        <v>18</v>
      </c>
      <c r="L129" s="204">
        <v>45747</v>
      </c>
      <c r="M129" s="203" t="s">
        <v>1078</v>
      </c>
      <c r="N129" s="206"/>
      <c r="O129" s="206"/>
      <c r="P129" s="210">
        <v>45721</v>
      </c>
      <c r="Q129" s="368">
        <v>1</v>
      </c>
      <c r="R129" s="392"/>
      <c r="S129" s="203" t="s">
        <v>1079</v>
      </c>
      <c r="T129" s="46"/>
      <c r="U129" s="51"/>
      <c r="V129" s="371"/>
      <c r="W129" s="372"/>
      <c r="X129" s="369"/>
      <c r="Y129" s="370"/>
      <c r="Z129" s="370"/>
      <c r="AA129" s="371"/>
      <c r="AB129" s="372"/>
      <c r="AC129" s="369"/>
      <c r="AD129" s="370"/>
      <c r="AE129" s="370"/>
      <c r="AF129" s="371"/>
      <c r="AG129" s="372"/>
      <c r="AH129" s="369"/>
      <c r="AI129" s="370"/>
      <c r="AJ129" s="370"/>
      <c r="AK129" s="371"/>
      <c r="AL129" s="372"/>
      <c r="AM129" s="369"/>
      <c r="AN129" s="370"/>
      <c r="AO129" s="370"/>
      <c r="AP129" s="371"/>
      <c r="AQ129" s="372"/>
      <c r="AR129" s="369"/>
      <c r="AS129" s="370"/>
      <c r="AT129" s="370"/>
      <c r="AU129" s="371"/>
      <c r="AV129" s="372"/>
      <c r="AW129" s="369"/>
      <c r="AX129" s="370"/>
      <c r="AY129" s="370"/>
      <c r="AZ129" s="371"/>
      <c r="BA129" s="372"/>
      <c r="BB129" s="369"/>
      <c r="BC129" s="370"/>
      <c r="BD129" s="370"/>
      <c r="BE129" s="371"/>
      <c r="BF129" s="372"/>
      <c r="BG129" s="369"/>
      <c r="BH129" s="370"/>
      <c r="BI129" s="370"/>
      <c r="BJ129" s="371"/>
      <c r="BK129" s="372"/>
      <c r="BL129" s="369"/>
      <c r="BM129" s="370"/>
      <c r="BN129" s="370"/>
      <c r="BO129" s="371"/>
      <c r="BP129" s="372"/>
      <c r="BQ129" s="369"/>
      <c r="BR129" s="370"/>
      <c r="BS129" s="370"/>
      <c r="BT129" s="371"/>
      <c r="BU129" s="372"/>
      <c r="BV129" s="369"/>
      <c r="BW129" s="370"/>
      <c r="BX129" s="384"/>
      <c r="BY129" s="384"/>
      <c r="BZ129" s="55"/>
      <c r="CA129" s="55"/>
      <c r="CB129" s="10"/>
      <c r="CC129" s="10"/>
      <c r="CD129" s="9"/>
      <c r="CE129" s="9"/>
      <c r="CF129" s="9"/>
      <c r="CG129" s="9"/>
      <c r="CH129" s="9"/>
      <c r="CI129" s="9"/>
      <c r="CJ129" s="9"/>
      <c r="CK129" s="9"/>
      <c r="CL129" s="9"/>
      <c r="CM129" s="9"/>
      <c r="CN129" s="9"/>
      <c r="CO129" s="9"/>
      <c r="CP129" s="9"/>
      <c r="CQ129" s="9"/>
    </row>
    <row r="130" spans="1:95" ht="79.5" customHeight="1" x14ac:dyDescent="0.2">
      <c r="A130" s="4"/>
      <c r="B130" s="385" t="s">
        <v>287</v>
      </c>
      <c r="C130" s="386">
        <v>45680</v>
      </c>
      <c r="D130" s="386">
        <v>45319</v>
      </c>
      <c r="E130" s="387" t="s">
        <v>1081</v>
      </c>
      <c r="F130" s="387" t="s">
        <v>1082</v>
      </c>
      <c r="G130" s="387">
        <f t="shared" si="5"/>
        <v>122</v>
      </c>
      <c r="H130" s="388" t="s">
        <v>167</v>
      </c>
      <c r="I130" s="387" t="s">
        <v>1083</v>
      </c>
      <c r="J130" s="387" t="s">
        <v>1084</v>
      </c>
      <c r="K130" s="387" t="s">
        <v>18</v>
      </c>
      <c r="L130" s="393">
        <v>45747</v>
      </c>
      <c r="M130" s="387" t="s">
        <v>1085</v>
      </c>
      <c r="N130" s="394"/>
      <c r="O130" s="394"/>
      <c r="P130" s="391"/>
      <c r="Q130" s="368">
        <v>0</v>
      </c>
      <c r="R130" s="392"/>
      <c r="S130" s="387"/>
      <c r="T130" s="50"/>
      <c r="U130" s="49"/>
      <c r="V130" s="371"/>
      <c r="W130" s="372"/>
      <c r="X130" s="369"/>
      <c r="Y130" s="370"/>
      <c r="Z130" s="370"/>
      <c r="AA130" s="371"/>
      <c r="AB130" s="372"/>
      <c r="AC130" s="369"/>
      <c r="AD130" s="370"/>
      <c r="AE130" s="370"/>
      <c r="AF130" s="371"/>
      <c r="AG130" s="372"/>
      <c r="AH130" s="369"/>
      <c r="AI130" s="370"/>
      <c r="AJ130" s="370"/>
      <c r="AK130" s="371"/>
      <c r="AL130" s="372"/>
      <c r="AM130" s="369"/>
      <c r="AN130" s="370"/>
      <c r="AO130" s="370"/>
      <c r="AP130" s="371"/>
      <c r="AQ130" s="372"/>
      <c r="AR130" s="369"/>
      <c r="AS130" s="370"/>
      <c r="AT130" s="370"/>
      <c r="AU130" s="371"/>
      <c r="AV130" s="372"/>
      <c r="AW130" s="369"/>
      <c r="AX130" s="370"/>
      <c r="AY130" s="370"/>
      <c r="AZ130" s="371"/>
      <c r="BA130" s="372"/>
      <c r="BB130" s="369"/>
      <c r="BC130" s="370"/>
      <c r="BD130" s="370"/>
      <c r="BE130" s="371"/>
      <c r="BF130" s="372"/>
      <c r="BG130" s="369"/>
      <c r="BH130" s="370"/>
      <c r="BI130" s="370"/>
      <c r="BJ130" s="371"/>
      <c r="BK130" s="372"/>
      <c r="BL130" s="369"/>
      <c r="BM130" s="370"/>
      <c r="BN130" s="370"/>
      <c r="BO130" s="371"/>
      <c r="BP130" s="372"/>
      <c r="BQ130" s="369"/>
      <c r="BR130" s="370"/>
      <c r="BS130" s="370"/>
      <c r="BT130" s="371"/>
      <c r="BU130" s="372"/>
      <c r="BV130" s="369"/>
      <c r="BW130" s="370"/>
      <c r="BX130" s="384"/>
      <c r="BY130" s="384"/>
      <c r="BZ130" s="55"/>
      <c r="CA130" s="55"/>
      <c r="CB130" s="10"/>
      <c r="CC130" s="10"/>
      <c r="CD130" s="9"/>
      <c r="CE130" s="9"/>
      <c r="CF130" s="9"/>
      <c r="CG130" s="9"/>
      <c r="CH130" s="9"/>
      <c r="CI130" s="9"/>
      <c r="CJ130" s="9"/>
      <c r="CK130" s="9"/>
      <c r="CL130" s="9"/>
      <c r="CM130" s="9"/>
      <c r="CN130" s="9"/>
      <c r="CO130" s="9"/>
      <c r="CP130" s="9"/>
      <c r="CQ130" s="9"/>
    </row>
    <row r="131" spans="1:95" ht="79.5" customHeight="1" x14ac:dyDescent="0.2">
      <c r="A131" s="4"/>
      <c r="B131" s="385" t="s">
        <v>287</v>
      </c>
      <c r="C131" s="386">
        <v>45680</v>
      </c>
      <c r="D131" s="386">
        <v>45319</v>
      </c>
      <c r="E131" s="203" t="s">
        <v>1088</v>
      </c>
      <c r="F131" s="203" t="s">
        <v>1089</v>
      </c>
      <c r="G131" s="202">
        <f t="shared" si="5"/>
        <v>123</v>
      </c>
      <c r="H131" s="202" t="s">
        <v>167</v>
      </c>
      <c r="I131" s="203" t="s">
        <v>1090</v>
      </c>
      <c r="J131" s="203" t="s">
        <v>1091</v>
      </c>
      <c r="K131" s="203" t="s">
        <v>18</v>
      </c>
      <c r="L131" s="204">
        <v>45747</v>
      </c>
      <c r="M131" s="203" t="s">
        <v>1085</v>
      </c>
      <c r="N131" s="206"/>
      <c r="O131" s="206"/>
      <c r="P131" s="210"/>
      <c r="Q131" s="368">
        <v>1</v>
      </c>
      <c r="R131" s="212"/>
      <c r="S131" s="203" t="s">
        <v>1092</v>
      </c>
      <c r="T131" s="50"/>
      <c r="U131" s="48"/>
      <c r="V131" s="371"/>
      <c r="W131" s="372"/>
      <c r="X131" s="369"/>
      <c r="Y131" s="370"/>
      <c r="Z131" s="370"/>
      <c r="AA131" s="371"/>
      <c r="AB131" s="372"/>
      <c r="AC131" s="369"/>
      <c r="AD131" s="370"/>
      <c r="AE131" s="370"/>
      <c r="AF131" s="371"/>
      <c r="AG131" s="372"/>
      <c r="AH131" s="369"/>
      <c r="AI131" s="370"/>
      <c r="AJ131" s="370"/>
      <c r="AK131" s="371"/>
      <c r="AL131" s="372"/>
      <c r="AM131" s="369"/>
      <c r="AN131" s="370"/>
      <c r="AO131" s="370"/>
      <c r="AP131" s="371"/>
      <c r="AQ131" s="372"/>
      <c r="AR131" s="369"/>
      <c r="AS131" s="370"/>
      <c r="AT131" s="370"/>
      <c r="AU131" s="371"/>
      <c r="AV131" s="372"/>
      <c r="AW131" s="369"/>
      <c r="AX131" s="370"/>
      <c r="AY131" s="370"/>
      <c r="AZ131" s="371"/>
      <c r="BA131" s="372"/>
      <c r="BB131" s="369"/>
      <c r="BC131" s="370"/>
      <c r="BD131" s="370"/>
      <c r="BE131" s="371"/>
      <c r="BF131" s="372"/>
      <c r="BG131" s="369"/>
      <c r="BH131" s="370"/>
      <c r="BI131" s="370"/>
      <c r="BJ131" s="371"/>
      <c r="BK131" s="372"/>
      <c r="BL131" s="369"/>
      <c r="BM131" s="370"/>
      <c r="BN131" s="370"/>
      <c r="BO131" s="371"/>
      <c r="BP131" s="372"/>
      <c r="BQ131" s="369"/>
      <c r="BR131" s="370"/>
      <c r="BS131" s="370"/>
      <c r="BT131" s="371"/>
      <c r="BU131" s="372"/>
      <c r="BV131" s="369"/>
      <c r="BW131" s="370"/>
      <c r="BX131" s="384"/>
      <c r="BY131" s="384"/>
      <c r="BZ131" s="55"/>
      <c r="CA131" s="55"/>
      <c r="CB131" s="10"/>
      <c r="CC131" s="10"/>
      <c r="CD131" s="9"/>
      <c r="CE131" s="9"/>
      <c r="CF131" s="9"/>
      <c r="CG131" s="9"/>
      <c r="CH131" s="9"/>
      <c r="CI131" s="9"/>
      <c r="CJ131" s="9"/>
      <c r="CK131" s="9"/>
      <c r="CL131" s="9"/>
      <c r="CM131" s="9"/>
      <c r="CN131" s="9"/>
      <c r="CO131" s="9"/>
      <c r="CP131" s="9"/>
      <c r="CQ131" s="9"/>
    </row>
    <row r="132" spans="1:95" ht="79.5" customHeight="1" x14ac:dyDescent="0.2">
      <c r="A132" s="4"/>
      <c r="B132" s="385" t="s">
        <v>287</v>
      </c>
      <c r="C132" s="386">
        <v>45680</v>
      </c>
      <c r="D132" s="386">
        <v>45319</v>
      </c>
      <c r="E132" s="203" t="s">
        <v>1093</v>
      </c>
      <c r="F132" s="203" t="s">
        <v>1094</v>
      </c>
      <c r="G132" s="202">
        <f t="shared" si="5"/>
        <v>124</v>
      </c>
      <c r="H132" s="202" t="s">
        <v>167</v>
      </c>
      <c r="I132" s="203" t="s">
        <v>1095</v>
      </c>
      <c r="J132" s="203" t="s">
        <v>1096</v>
      </c>
      <c r="K132" s="203" t="s">
        <v>46</v>
      </c>
      <c r="L132" s="209" t="s">
        <v>1044</v>
      </c>
      <c r="M132" s="203" t="s">
        <v>1045</v>
      </c>
      <c r="N132" s="207" t="s">
        <v>1038</v>
      </c>
      <c r="O132" s="207" t="s">
        <v>772</v>
      </c>
      <c r="P132" s="210">
        <v>45752</v>
      </c>
      <c r="Q132" s="368">
        <v>1</v>
      </c>
      <c r="R132" s="212"/>
      <c r="S132" s="203" t="s">
        <v>1097</v>
      </c>
      <c r="T132" s="50"/>
      <c r="U132" s="48"/>
      <c r="V132" s="371"/>
      <c r="W132" s="372"/>
      <c r="X132" s="369"/>
      <c r="Y132" s="370"/>
      <c r="Z132" s="370"/>
      <c r="AA132" s="371"/>
      <c r="AB132" s="372"/>
      <c r="AC132" s="369"/>
      <c r="AD132" s="370"/>
      <c r="AE132" s="370"/>
      <c r="AF132" s="371"/>
      <c r="AG132" s="372"/>
      <c r="AH132" s="369"/>
      <c r="AI132" s="370"/>
      <c r="AJ132" s="370"/>
      <c r="AK132" s="371"/>
      <c r="AL132" s="372"/>
      <c r="AM132" s="369"/>
      <c r="AN132" s="370"/>
      <c r="AO132" s="370"/>
      <c r="AP132" s="371"/>
      <c r="AQ132" s="372"/>
      <c r="AR132" s="369"/>
      <c r="AS132" s="370"/>
      <c r="AT132" s="370"/>
      <c r="AU132" s="371"/>
      <c r="AV132" s="372"/>
      <c r="AW132" s="369"/>
      <c r="AX132" s="370"/>
      <c r="AY132" s="370"/>
      <c r="AZ132" s="371"/>
      <c r="BA132" s="372"/>
      <c r="BB132" s="369"/>
      <c r="BC132" s="370"/>
      <c r="BD132" s="370"/>
      <c r="BE132" s="371"/>
      <c r="BF132" s="372"/>
      <c r="BG132" s="369"/>
      <c r="BH132" s="370"/>
      <c r="BI132" s="370"/>
      <c r="BJ132" s="371"/>
      <c r="BK132" s="372"/>
      <c r="BL132" s="369"/>
      <c r="BM132" s="370"/>
      <c r="BN132" s="370"/>
      <c r="BO132" s="371"/>
      <c r="BP132" s="372"/>
      <c r="BQ132" s="369"/>
      <c r="BR132" s="370"/>
      <c r="BS132" s="370"/>
      <c r="BT132" s="371"/>
      <c r="BU132" s="372"/>
      <c r="BV132" s="369"/>
      <c r="BW132" s="370"/>
      <c r="BX132" s="384"/>
      <c r="BY132" s="384"/>
      <c r="BZ132" s="55"/>
      <c r="CA132" s="55"/>
      <c r="CB132" s="10"/>
      <c r="CC132" s="10"/>
      <c r="CD132" s="9"/>
      <c r="CE132" s="9"/>
      <c r="CF132" s="9"/>
      <c r="CG132" s="9"/>
      <c r="CH132" s="9"/>
      <c r="CI132" s="9"/>
      <c r="CJ132" s="9"/>
      <c r="CK132" s="9"/>
      <c r="CL132" s="9"/>
      <c r="CM132" s="9"/>
      <c r="CN132" s="9"/>
      <c r="CO132" s="9"/>
      <c r="CP132" s="9"/>
      <c r="CQ132" s="9"/>
    </row>
    <row r="133" spans="1:95" ht="79.5" customHeight="1" x14ac:dyDescent="0.2">
      <c r="A133" s="4"/>
      <c r="B133" s="385" t="s">
        <v>287</v>
      </c>
      <c r="C133" s="386">
        <v>45680</v>
      </c>
      <c r="D133" s="386">
        <v>45319</v>
      </c>
      <c r="E133" s="387" t="s">
        <v>1099</v>
      </c>
      <c r="F133" s="387" t="s">
        <v>1100</v>
      </c>
      <c r="G133" s="387">
        <f t="shared" si="5"/>
        <v>125</v>
      </c>
      <c r="H133" s="388" t="s">
        <v>167</v>
      </c>
      <c r="I133" s="387" t="s">
        <v>1101</v>
      </c>
      <c r="J133" s="387" t="s">
        <v>1102</v>
      </c>
      <c r="K133" s="387" t="s">
        <v>36</v>
      </c>
      <c r="L133" s="393">
        <v>45747</v>
      </c>
      <c r="M133" s="387" t="s">
        <v>1103</v>
      </c>
      <c r="N133" s="394" t="s">
        <v>1038</v>
      </c>
      <c r="O133" s="394">
        <v>1</v>
      </c>
      <c r="P133" s="391"/>
      <c r="Q133" s="368">
        <v>0</v>
      </c>
      <c r="R133" s="392"/>
      <c r="S133" s="387"/>
      <c r="T133" s="50"/>
      <c r="U133" s="48"/>
      <c r="V133" s="371"/>
      <c r="W133" s="372"/>
      <c r="X133" s="369"/>
      <c r="Y133" s="370"/>
      <c r="Z133" s="370"/>
      <c r="AA133" s="371"/>
      <c r="AB133" s="372"/>
      <c r="AC133" s="369"/>
      <c r="AD133" s="370"/>
      <c r="AE133" s="370"/>
      <c r="AF133" s="371"/>
      <c r="AG133" s="372"/>
      <c r="AH133" s="369"/>
      <c r="AI133" s="370"/>
      <c r="AJ133" s="370"/>
      <c r="AK133" s="371"/>
      <c r="AL133" s="372"/>
      <c r="AM133" s="369"/>
      <c r="AN133" s="370"/>
      <c r="AO133" s="370"/>
      <c r="AP133" s="371"/>
      <c r="AQ133" s="372"/>
      <c r="AR133" s="369"/>
      <c r="AS133" s="370"/>
      <c r="AT133" s="370"/>
      <c r="AU133" s="371"/>
      <c r="AV133" s="372"/>
      <c r="AW133" s="369"/>
      <c r="AX133" s="370"/>
      <c r="AY133" s="370"/>
      <c r="AZ133" s="371"/>
      <c r="BA133" s="372"/>
      <c r="BB133" s="369"/>
      <c r="BC133" s="370"/>
      <c r="BD133" s="370"/>
      <c r="BE133" s="371"/>
      <c r="BF133" s="372"/>
      <c r="BG133" s="369"/>
      <c r="BH133" s="370"/>
      <c r="BI133" s="370"/>
      <c r="BJ133" s="371"/>
      <c r="BK133" s="372"/>
      <c r="BL133" s="369"/>
      <c r="BM133" s="370"/>
      <c r="BN133" s="370"/>
      <c r="BO133" s="371"/>
      <c r="BP133" s="372"/>
      <c r="BQ133" s="369"/>
      <c r="BR133" s="370"/>
      <c r="BS133" s="370"/>
      <c r="BT133" s="371"/>
      <c r="BU133" s="372"/>
      <c r="BV133" s="369"/>
      <c r="BW133" s="370"/>
      <c r="BX133" s="384"/>
      <c r="BY133" s="384"/>
      <c r="BZ133" s="55"/>
      <c r="CA133" s="55"/>
      <c r="CB133" s="10"/>
      <c r="CC133" s="10"/>
      <c r="CD133" s="9"/>
      <c r="CE133" s="9"/>
      <c r="CF133" s="9"/>
      <c r="CG133" s="9"/>
      <c r="CH133" s="9"/>
      <c r="CI133" s="9"/>
      <c r="CJ133" s="9"/>
      <c r="CK133" s="9"/>
      <c r="CL133" s="9"/>
      <c r="CM133" s="9"/>
      <c r="CN133" s="9"/>
      <c r="CO133" s="9"/>
      <c r="CP133" s="9"/>
      <c r="CQ133" s="9"/>
    </row>
    <row r="134" spans="1:95" ht="79.5" customHeight="1" x14ac:dyDescent="0.2">
      <c r="A134" s="4"/>
      <c r="B134" s="385" t="s">
        <v>287</v>
      </c>
      <c r="C134" s="386">
        <v>45680</v>
      </c>
      <c r="D134" s="386">
        <v>45319</v>
      </c>
      <c r="E134" s="203" t="s">
        <v>1106</v>
      </c>
      <c r="F134" s="203" t="s">
        <v>1107</v>
      </c>
      <c r="G134" s="202">
        <f t="shared" si="5"/>
        <v>126</v>
      </c>
      <c r="H134" s="202" t="s">
        <v>167</v>
      </c>
      <c r="I134" s="203" t="s">
        <v>1108</v>
      </c>
      <c r="J134" s="203" t="s">
        <v>1109</v>
      </c>
      <c r="K134" s="203" t="s">
        <v>36</v>
      </c>
      <c r="L134" s="204">
        <v>45808</v>
      </c>
      <c r="M134" s="203" t="s">
        <v>1038</v>
      </c>
      <c r="N134" s="206" t="s">
        <v>1038</v>
      </c>
      <c r="O134" s="206"/>
      <c r="P134" s="210">
        <v>45752</v>
      </c>
      <c r="Q134" s="368">
        <v>1</v>
      </c>
      <c r="R134" s="212"/>
      <c r="S134" s="203" t="s">
        <v>1110</v>
      </c>
      <c r="T134" s="50"/>
      <c r="U134" s="48"/>
      <c r="V134" s="371"/>
      <c r="W134" s="372"/>
      <c r="X134" s="369"/>
      <c r="Y134" s="370"/>
      <c r="Z134" s="370"/>
      <c r="AA134" s="371"/>
      <c r="AB134" s="372"/>
      <c r="AC134" s="369"/>
      <c r="AD134" s="370"/>
      <c r="AE134" s="370"/>
      <c r="AF134" s="371"/>
      <c r="AG134" s="372"/>
      <c r="AH134" s="369"/>
      <c r="AI134" s="370"/>
      <c r="AJ134" s="370"/>
      <c r="AK134" s="371"/>
      <c r="AL134" s="372"/>
      <c r="AM134" s="369"/>
      <c r="AN134" s="370"/>
      <c r="AO134" s="370"/>
      <c r="AP134" s="371"/>
      <c r="AQ134" s="372"/>
      <c r="AR134" s="369"/>
      <c r="AS134" s="370"/>
      <c r="AT134" s="370"/>
      <c r="AU134" s="371"/>
      <c r="AV134" s="372"/>
      <c r="AW134" s="369"/>
      <c r="AX134" s="370"/>
      <c r="AY134" s="370"/>
      <c r="AZ134" s="371"/>
      <c r="BA134" s="372"/>
      <c r="BB134" s="369"/>
      <c r="BC134" s="370"/>
      <c r="BD134" s="370"/>
      <c r="BE134" s="371"/>
      <c r="BF134" s="372"/>
      <c r="BG134" s="369"/>
      <c r="BH134" s="370"/>
      <c r="BI134" s="370"/>
      <c r="BJ134" s="371"/>
      <c r="BK134" s="372"/>
      <c r="BL134" s="369"/>
      <c r="BM134" s="370"/>
      <c r="BN134" s="370"/>
      <c r="BO134" s="371"/>
      <c r="BP134" s="372"/>
      <c r="BQ134" s="369"/>
      <c r="BR134" s="370"/>
      <c r="BS134" s="370"/>
      <c r="BT134" s="371"/>
      <c r="BU134" s="372"/>
      <c r="BV134" s="369"/>
      <c r="BW134" s="370"/>
      <c r="BX134" s="384"/>
      <c r="BY134" s="384"/>
      <c r="BZ134" s="55"/>
      <c r="CA134" s="55"/>
      <c r="CB134" s="10"/>
      <c r="CC134" s="10"/>
      <c r="CD134" s="9"/>
      <c r="CE134" s="9"/>
      <c r="CF134" s="9"/>
      <c r="CG134" s="9"/>
      <c r="CH134" s="9"/>
      <c r="CI134" s="9"/>
      <c r="CJ134" s="9"/>
      <c r="CK134" s="9"/>
      <c r="CL134" s="9"/>
      <c r="CM134" s="9"/>
      <c r="CN134" s="9"/>
      <c r="CO134" s="9"/>
      <c r="CP134" s="9"/>
      <c r="CQ134" s="9"/>
    </row>
    <row r="135" spans="1:95" ht="79.5" customHeight="1" x14ac:dyDescent="0.2">
      <c r="A135" s="4"/>
      <c r="B135" s="385" t="s">
        <v>287</v>
      </c>
      <c r="C135" s="386">
        <v>45680</v>
      </c>
      <c r="D135" s="386">
        <v>45319</v>
      </c>
      <c r="E135" s="387" t="s">
        <v>1112</v>
      </c>
      <c r="F135" s="387" t="s">
        <v>1113</v>
      </c>
      <c r="G135" s="387">
        <f t="shared" si="5"/>
        <v>127</v>
      </c>
      <c r="H135" s="388" t="s">
        <v>167</v>
      </c>
      <c r="I135" s="387" t="s">
        <v>1114</v>
      </c>
      <c r="J135" s="387" t="s">
        <v>1102</v>
      </c>
      <c r="K135" s="387" t="s">
        <v>36</v>
      </c>
      <c r="L135" s="393">
        <v>45703</v>
      </c>
      <c r="M135" s="387" t="s">
        <v>1103</v>
      </c>
      <c r="N135" s="394" t="s">
        <v>1038</v>
      </c>
      <c r="O135" s="394">
        <v>1</v>
      </c>
      <c r="P135" s="391"/>
      <c r="Q135" s="368">
        <v>0</v>
      </c>
      <c r="R135" s="392"/>
      <c r="S135" s="387"/>
      <c r="T135" s="50"/>
      <c r="U135" s="48"/>
      <c r="V135" s="371"/>
      <c r="W135" s="372"/>
      <c r="X135" s="369"/>
      <c r="Y135" s="370"/>
      <c r="Z135" s="370"/>
      <c r="AA135" s="371"/>
      <c r="AB135" s="372"/>
      <c r="AC135" s="369"/>
      <c r="AD135" s="370"/>
      <c r="AE135" s="370"/>
      <c r="AF135" s="371"/>
      <c r="AG135" s="372"/>
      <c r="AH135" s="369"/>
      <c r="AI135" s="370"/>
      <c r="AJ135" s="370"/>
      <c r="AK135" s="371"/>
      <c r="AL135" s="372"/>
      <c r="AM135" s="369"/>
      <c r="AN135" s="370"/>
      <c r="AO135" s="370"/>
      <c r="AP135" s="371"/>
      <c r="AQ135" s="372"/>
      <c r="AR135" s="369"/>
      <c r="AS135" s="370"/>
      <c r="AT135" s="370"/>
      <c r="AU135" s="371"/>
      <c r="AV135" s="372"/>
      <c r="AW135" s="369"/>
      <c r="AX135" s="370"/>
      <c r="AY135" s="370"/>
      <c r="AZ135" s="371"/>
      <c r="BA135" s="372"/>
      <c r="BB135" s="369"/>
      <c r="BC135" s="370"/>
      <c r="BD135" s="370"/>
      <c r="BE135" s="371"/>
      <c r="BF135" s="372"/>
      <c r="BG135" s="369"/>
      <c r="BH135" s="370"/>
      <c r="BI135" s="370"/>
      <c r="BJ135" s="371"/>
      <c r="BK135" s="372"/>
      <c r="BL135" s="369"/>
      <c r="BM135" s="370"/>
      <c r="BN135" s="370"/>
      <c r="BO135" s="371"/>
      <c r="BP135" s="372"/>
      <c r="BQ135" s="369"/>
      <c r="BR135" s="370"/>
      <c r="BS135" s="370"/>
      <c r="BT135" s="371"/>
      <c r="BU135" s="372"/>
      <c r="BV135" s="369"/>
      <c r="BW135" s="370"/>
      <c r="BX135" s="384"/>
      <c r="BY135" s="384"/>
      <c r="BZ135" s="55"/>
      <c r="CA135" s="55"/>
      <c r="CB135" s="10"/>
      <c r="CC135" s="10"/>
      <c r="CD135" s="9"/>
      <c r="CE135" s="9"/>
      <c r="CF135" s="9"/>
      <c r="CG135" s="9"/>
      <c r="CH135" s="9"/>
      <c r="CI135" s="9"/>
      <c r="CJ135" s="9"/>
      <c r="CK135" s="9"/>
      <c r="CL135" s="9"/>
      <c r="CM135" s="9"/>
      <c r="CN135" s="9"/>
      <c r="CO135" s="9"/>
      <c r="CP135" s="9"/>
      <c r="CQ135" s="9"/>
    </row>
    <row r="136" spans="1:95" ht="79.5" customHeight="1" x14ac:dyDescent="0.2">
      <c r="A136" s="4"/>
      <c r="B136" s="385" t="s">
        <v>287</v>
      </c>
      <c r="C136" s="386">
        <v>45680</v>
      </c>
      <c r="D136" s="386">
        <v>45319</v>
      </c>
      <c r="E136" s="203" t="s">
        <v>1116</v>
      </c>
      <c r="F136" s="203" t="s">
        <v>1117</v>
      </c>
      <c r="G136" s="202">
        <f t="shared" si="5"/>
        <v>128</v>
      </c>
      <c r="H136" s="202" t="s">
        <v>236</v>
      </c>
      <c r="I136" s="203" t="s">
        <v>1118</v>
      </c>
      <c r="J136" s="203" t="s">
        <v>1119</v>
      </c>
      <c r="K136" s="203" t="s">
        <v>36</v>
      </c>
      <c r="L136" s="204">
        <v>45747</v>
      </c>
      <c r="M136" s="203" t="s">
        <v>1038</v>
      </c>
      <c r="N136" s="206"/>
      <c r="O136" s="206"/>
      <c r="P136" s="210">
        <v>45752</v>
      </c>
      <c r="Q136" s="368">
        <v>1</v>
      </c>
      <c r="R136" s="212"/>
      <c r="S136" s="203" t="s">
        <v>1120</v>
      </c>
      <c r="T136" s="50"/>
      <c r="U136" s="48"/>
      <c r="V136" s="371"/>
      <c r="W136" s="372"/>
      <c r="X136" s="369"/>
      <c r="Y136" s="370"/>
      <c r="Z136" s="370"/>
      <c r="AA136" s="371"/>
      <c r="AB136" s="372"/>
      <c r="AC136" s="369"/>
      <c r="AD136" s="370"/>
      <c r="AE136" s="370"/>
      <c r="AF136" s="371"/>
      <c r="AG136" s="372"/>
      <c r="AH136" s="369"/>
      <c r="AI136" s="370"/>
      <c r="AJ136" s="370"/>
      <c r="AK136" s="371"/>
      <c r="AL136" s="372"/>
      <c r="AM136" s="369"/>
      <c r="AN136" s="370"/>
      <c r="AO136" s="370"/>
      <c r="AP136" s="371"/>
      <c r="AQ136" s="372"/>
      <c r="AR136" s="369"/>
      <c r="AS136" s="370"/>
      <c r="AT136" s="370"/>
      <c r="AU136" s="371"/>
      <c r="AV136" s="372"/>
      <c r="AW136" s="369"/>
      <c r="AX136" s="370"/>
      <c r="AY136" s="370"/>
      <c r="AZ136" s="371"/>
      <c r="BA136" s="372"/>
      <c r="BB136" s="369"/>
      <c r="BC136" s="370"/>
      <c r="BD136" s="370"/>
      <c r="BE136" s="371"/>
      <c r="BF136" s="372"/>
      <c r="BG136" s="369"/>
      <c r="BH136" s="370"/>
      <c r="BI136" s="370"/>
      <c r="BJ136" s="371"/>
      <c r="BK136" s="372"/>
      <c r="BL136" s="369"/>
      <c r="BM136" s="370"/>
      <c r="BN136" s="370"/>
      <c r="BO136" s="371"/>
      <c r="BP136" s="372"/>
      <c r="BQ136" s="369"/>
      <c r="BR136" s="370"/>
      <c r="BS136" s="370"/>
      <c r="BT136" s="371"/>
      <c r="BU136" s="372"/>
      <c r="BV136" s="369"/>
      <c r="BW136" s="370"/>
      <c r="BX136" s="384"/>
      <c r="BY136" s="384"/>
      <c r="BZ136" s="55"/>
      <c r="CA136" s="55"/>
      <c r="CB136" s="10"/>
      <c r="CC136" s="10"/>
      <c r="CD136" s="9"/>
      <c r="CE136" s="9"/>
      <c r="CF136" s="9"/>
      <c r="CG136" s="9"/>
      <c r="CH136" s="9"/>
      <c r="CI136" s="9"/>
      <c r="CJ136" s="9"/>
      <c r="CK136" s="9"/>
      <c r="CL136" s="9"/>
      <c r="CM136" s="9"/>
      <c r="CN136" s="9"/>
      <c r="CO136" s="9"/>
      <c r="CP136" s="9"/>
      <c r="CQ136" s="9"/>
    </row>
    <row r="137" spans="1:95" ht="79.5" customHeight="1" x14ac:dyDescent="0.2">
      <c r="A137" s="4"/>
      <c r="B137" s="385" t="s">
        <v>287</v>
      </c>
      <c r="C137" s="386">
        <v>45680</v>
      </c>
      <c r="D137" s="386">
        <v>45319</v>
      </c>
      <c r="E137" s="203" t="s">
        <v>1121</v>
      </c>
      <c r="F137" s="203" t="s">
        <v>1122</v>
      </c>
      <c r="G137" s="202">
        <f t="shared" si="5"/>
        <v>129</v>
      </c>
      <c r="H137" s="202" t="s">
        <v>236</v>
      </c>
      <c r="I137" s="203" t="s">
        <v>1123</v>
      </c>
      <c r="J137" s="203" t="s">
        <v>1124</v>
      </c>
      <c r="K137" s="203" t="s">
        <v>36</v>
      </c>
      <c r="L137" s="204">
        <v>45747</v>
      </c>
      <c r="M137" s="203" t="s">
        <v>797</v>
      </c>
      <c r="N137" s="206" t="s">
        <v>1038</v>
      </c>
      <c r="O137" s="206">
        <v>1</v>
      </c>
      <c r="P137" s="210">
        <v>45752</v>
      </c>
      <c r="Q137" s="368">
        <v>1</v>
      </c>
      <c r="R137" s="212"/>
      <c r="S137" s="203" t="s">
        <v>1125</v>
      </c>
      <c r="T137" s="50"/>
      <c r="U137" s="48"/>
      <c r="V137" s="371"/>
      <c r="W137" s="372"/>
      <c r="X137" s="369"/>
      <c r="Y137" s="370"/>
      <c r="Z137" s="370"/>
      <c r="AA137" s="371"/>
      <c r="AB137" s="372"/>
      <c r="AC137" s="369"/>
      <c r="AD137" s="370"/>
      <c r="AE137" s="370"/>
      <c r="AF137" s="371"/>
      <c r="AG137" s="372"/>
      <c r="AH137" s="369"/>
      <c r="AI137" s="370"/>
      <c r="AJ137" s="370"/>
      <c r="AK137" s="371"/>
      <c r="AL137" s="372"/>
      <c r="AM137" s="369"/>
      <c r="AN137" s="370"/>
      <c r="AO137" s="370"/>
      <c r="AP137" s="371"/>
      <c r="AQ137" s="372"/>
      <c r="AR137" s="369"/>
      <c r="AS137" s="370"/>
      <c r="AT137" s="370"/>
      <c r="AU137" s="371"/>
      <c r="AV137" s="372"/>
      <c r="AW137" s="369"/>
      <c r="AX137" s="370"/>
      <c r="AY137" s="370"/>
      <c r="AZ137" s="371"/>
      <c r="BA137" s="372"/>
      <c r="BB137" s="369"/>
      <c r="BC137" s="370"/>
      <c r="BD137" s="370"/>
      <c r="BE137" s="371"/>
      <c r="BF137" s="372"/>
      <c r="BG137" s="369"/>
      <c r="BH137" s="370"/>
      <c r="BI137" s="370"/>
      <c r="BJ137" s="371"/>
      <c r="BK137" s="372"/>
      <c r="BL137" s="369"/>
      <c r="BM137" s="370"/>
      <c r="BN137" s="370"/>
      <c r="BO137" s="371"/>
      <c r="BP137" s="372"/>
      <c r="BQ137" s="369"/>
      <c r="BR137" s="370"/>
      <c r="BS137" s="370"/>
      <c r="BT137" s="371"/>
      <c r="BU137" s="372"/>
      <c r="BV137" s="369"/>
      <c r="BW137" s="370"/>
      <c r="BX137" s="384"/>
      <c r="BY137" s="384"/>
      <c r="BZ137" s="55"/>
      <c r="CA137" s="55"/>
      <c r="CB137" s="10"/>
      <c r="CC137" s="10"/>
      <c r="CD137" s="9"/>
      <c r="CE137" s="9"/>
      <c r="CF137" s="9"/>
      <c r="CG137" s="9"/>
      <c r="CH137" s="9"/>
      <c r="CI137" s="9"/>
      <c r="CJ137" s="9"/>
      <c r="CK137" s="9"/>
      <c r="CL137" s="9"/>
      <c r="CM137" s="9"/>
      <c r="CN137" s="9"/>
      <c r="CO137" s="9"/>
      <c r="CP137" s="9"/>
      <c r="CQ137" s="9"/>
    </row>
    <row r="138" spans="1:95" ht="99.75" customHeight="1" x14ac:dyDescent="0.2">
      <c r="A138" s="4"/>
      <c r="B138" s="396" t="s">
        <v>1126</v>
      </c>
      <c r="C138" s="397">
        <v>45839</v>
      </c>
      <c r="D138" s="397">
        <v>45842</v>
      </c>
      <c r="E138" s="398" t="s">
        <v>1127</v>
      </c>
      <c r="F138" s="399" t="s">
        <v>1128</v>
      </c>
      <c r="G138" s="202">
        <f t="shared" si="5"/>
        <v>130</v>
      </c>
      <c r="H138" s="398" t="s">
        <v>167</v>
      </c>
      <c r="I138" s="399" t="s">
        <v>1129</v>
      </c>
      <c r="J138" s="399" t="s">
        <v>1130</v>
      </c>
      <c r="K138" s="399" t="s">
        <v>68</v>
      </c>
      <c r="L138" s="400">
        <v>46037</v>
      </c>
      <c r="M138" s="399" t="s">
        <v>1131</v>
      </c>
      <c r="N138" s="401">
        <v>0</v>
      </c>
      <c r="O138" s="402">
        <v>1</v>
      </c>
      <c r="P138" s="403">
        <v>46052</v>
      </c>
      <c r="Q138" s="404"/>
      <c r="R138" s="404"/>
      <c r="S138" s="398"/>
      <c r="T138" s="50"/>
      <c r="U138" s="51"/>
      <c r="V138" s="405"/>
      <c r="W138" s="52"/>
      <c r="X138" s="45"/>
      <c r="Y138" s="51"/>
      <c r="Z138" s="51"/>
      <c r="AA138" s="41"/>
      <c r="AB138" s="52"/>
      <c r="AC138" s="45"/>
      <c r="AD138" s="51"/>
      <c r="AE138" s="51"/>
      <c r="AF138" s="41"/>
      <c r="AG138" s="52"/>
      <c r="AH138" s="45"/>
      <c r="AI138" s="51"/>
      <c r="AJ138" s="51"/>
      <c r="AK138" s="41"/>
      <c r="AL138" s="52"/>
      <c r="AM138" s="45"/>
      <c r="AN138" s="51"/>
      <c r="AO138" s="51"/>
      <c r="AP138" s="41"/>
      <c r="AQ138" s="52"/>
      <c r="AR138" s="45"/>
      <c r="AS138" s="51"/>
      <c r="AT138" s="51"/>
      <c r="AU138" s="41"/>
      <c r="AV138" s="52"/>
      <c r="AW138" s="45"/>
      <c r="AX138" s="51"/>
      <c r="AY138" s="51"/>
      <c r="AZ138" s="41"/>
      <c r="BA138" s="52"/>
      <c r="BB138" s="45"/>
      <c r="BC138" s="51"/>
      <c r="BD138" s="51"/>
      <c r="BE138" s="41"/>
      <c r="BF138" s="52"/>
      <c r="BG138" s="45"/>
      <c r="BH138" s="51"/>
      <c r="BI138" s="51"/>
      <c r="BJ138" s="41"/>
      <c r="BK138" s="52"/>
      <c r="BL138" s="45"/>
      <c r="BM138" s="51"/>
      <c r="BN138" s="51"/>
      <c r="BO138" s="41"/>
      <c r="BP138" s="52"/>
      <c r="BQ138" s="45"/>
      <c r="BR138" s="51"/>
      <c r="BS138" s="51"/>
      <c r="BT138" s="41"/>
      <c r="BU138" s="52"/>
      <c r="BV138" s="45"/>
      <c r="BW138" s="51"/>
      <c r="BX138" s="48"/>
      <c r="BY138" s="48"/>
      <c r="BZ138" s="55">
        <f t="shared" ref="BZ138:BZ156" si="6">+Q138</f>
        <v>0</v>
      </c>
      <c r="CA138" s="55">
        <f t="shared" ref="CA138:CA156" si="7">+V138</f>
        <v>0</v>
      </c>
      <c r="CB138" s="10"/>
      <c r="CC138" s="10"/>
    </row>
    <row r="139" spans="1:95" ht="75" customHeight="1" x14ac:dyDescent="0.2">
      <c r="A139" s="4"/>
      <c r="B139" s="396" t="s">
        <v>1126</v>
      </c>
      <c r="C139" s="397">
        <v>45839</v>
      </c>
      <c r="D139" s="397">
        <v>45842</v>
      </c>
      <c r="E139" s="398" t="s">
        <v>1133</v>
      </c>
      <c r="F139" s="399" t="s">
        <v>1134</v>
      </c>
      <c r="G139" s="202">
        <f t="shared" si="5"/>
        <v>131</v>
      </c>
      <c r="H139" s="398" t="s">
        <v>167</v>
      </c>
      <c r="I139" s="399" t="s">
        <v>1135</v>
      </c>
      <c r="J139" s="399" t="s">
        <v>1136</v>
      </c>
      <c r="K139" s="399" t="s">
        <v>41</v>
      </c>
      <c r="L139" s="400">
        <v>46112</v>
      </c>
      <c r="M139" s="399" t="s">
        <v>1137</v>
      </c>
      <c r="N139" s="401">
        <v>0</v>
      </c>
      <c r="O139" s="402">
        <v>1</v>
      </c>
      <c r="P139" s="403">
        <v>46157</v>
      </c>
      <c r="Q139" s="404"/>
      <c r="R139" s="404"/>
      <c r="S139" s="398"/>
      <c r="T139" s="50"/>
      <c r="U139" s="51"/>
      <c r="V139" s="405"/>
      <c r="W139" s="52"/>
      <c r="X139" s="45"/>
      <c r="Y139" s="51"/>
      <c r="Z139" s="51"/>
      <c r="AA139" s="41"/>
      <c r="AB139" s="52"/>
      <c r="AC139" s="45"/>
      <c r="AD139" s="51"/>
      <c r="AE139" s="51"/>
      <c r="AF139" s="41"/>
      <c r="AG139" s="52"/>
      <c r="AH139" s="45"/>
      <c r="AI139" s="51"/>
      <c r="AJ139" s="51"/>
      <c r="AK139" s="41"/>
      <c r="AL139" s="52"/>
      <c r="AM139" s="45"/>
      <c r="AN139" s="51"/>
      <c r="AO139" s="51"/>
      <c r="AP139" s="41"/>
      <c r="AQ139" s="52"/>
      <c r="AR139" s="45"/>
      <c r="AS139" s="51"/>
      <c r="AT139" s="51"/>
      <c r="AU139" s="41"/>
      <c r="AV139" s="52"/>
      <c r="AW139" s="45"/>
      <c r="AX139" s="51"/>
      <c r="AY139" s="51"/>
      <c r="AZ139" s="41"/>
      <c r="BA139" s="52"/>
      <c r="BB139" s="45"/>
      <c r="BC139" s="51"/>
      <c r="BD139" s="51"/>
      <c r="BE139" s="41"/>
      <c r="BF139" s="52"/>
      <c r="BG139" s="45"/>
      <c r="BH139" s="51"/>
      <c r="BI139" s="51"/>
      <c r="BJ139" s="41"/>
      <c r="BK139" s="52"/>
      <c r="BL139" s="45"/>
      <c r="BM139" s="51"/>
      <c r="BN139" s="51"/>
      <c r="BO139" s="41"/>
      <c r="BP139" s="52"/>
      <c r="BQ139" s="45"/>
      <c r="BR139" s="51"/>
      <c r="BS139" s="51"/>
      <c r="BT139" s="41"/>
      <c r="BU139" s="52"/>
      <c r="BV139" s="45"/>
      <c r="BW139" s="51"/>
      <c r="BX139" s="48"/>
      <c r="BY139" s="48"/>
      <c r="BZ139" s="55">
        <f t="shared" si="6"/>
        <v>0</v>
      </c>
      <c r="CA139" s="55">
        <f t="shared" si="7"/>
        <v>0</v>
      </c>
      <c r="CB139" s="10"/>
      <c r="CC139" s="10"/>
    </row>
    <row r="140" spans="1:95" ht="53.25" customHeight="1" x14ac:dyDescent="0.2">
      <c r="A140" s="4"/>
      <c r="B140" s="406" t="s">
        <v>1139</v>
      </c>
      <c r="C140" s="407">
        <v>45778</v>
      </c>
      <c r="D140" s="406" t="s">
        <v>1140</v>
      </c>
      <c r="E140" s="408" t="s">
        <v>1141</v>
      </c>
      <c r="F140" s="408" t="s">
        <v>1142</v>
      </c>
      <c r="G140" s="408">
        <f t="shared" si="5"/>
        <v>132</v>
      </c>
      <c r="H140" s="408" t="s">
        <v>167</v>
      </c>
      <c r="I140" s="408" t="s">
        <v>1143</v>
      </c>
      <c r="J140" s="408" t="s">
        <v>1144</v>
      </c>
      <c r="K140" s="408" t="s">
        <v>63</v>
      </c>
      <c r="L140" s="409">
        <v>45901</v>
      </c>
      <c r="M140" s="408" t="s">
        <v>1038</v>
      </c>
      <c r="N140" s="408">
        <v>83.3</v>
      </c>
      <c r="O140" s="408">
        <v>95</v>
      </c>
      <c r="P140" s="410">
        <v>45945</v>
      </c>
      <c r="Q140" s="49"/>
      <c r="R140" s="49"/>
      <c r="S140" s="44"/>
      <c r="T140" s="50"/>
      <c r="U140" s="51"/>
      <c r="V140" s="41"/>
      <c r="W140" s="52"/>
      <c r="X140" s="45"/>
      <c r="Y140" s="51"/>
      <c r="Z140" s="51"/>
      <c r="AA140" s="41"/>
      <c r="AB140" s="52"/>
      <c r="AC140" s="45"/>
      <c r="AD140" s="51"/>
      <c r="AE140" s="51"/>
      <c r="AF140" s="41"/>
      <c r="AG140" s="52"/>
      <c r="AH140" s="45"/>
      <c r="AI140" s="51"/>
      <c r="AJ140" s="51"/>
      <c r="AK140" s="41"/>
      <c r="AL140" s="52"/>
      <c r="AM140" s="45"/>
      <c r="AN140" s="51"/>
      <c r="AO140" s="51"/>
      <c r="AP140" s="41"/>
      <c r="AQ140" s="52"/>
      <c r="AR140" s="45"/>
      <c r="AS140" s="51"/>
      <c r="AT140" s="51"/>
      <c r="AU140" s="41"/>
      <c r="AV140" s="52"/>
      <c r="AW140" s="45"/>
      <c r="AX140" s="51"/>
      <c r="AY140" s="51"/>
      <c r="AZ140" s="41"/>
      <c r="BA140" s="52"/>
      <c r="BB140" s="45"/>
      <c r="BC140" s="51"/>
      <c r="BD140" s="51"/>
      <c r="BE140" s="41"/>
      <c r="BF140" s="52"/>
      <c r="BG140" s="45"/>
      <c r="BH140" s="51"/>
      <c r="BI140" s="51"/>
      <c r="BJ140" s="41"/>
      <c r="BK140" s="52"/>
      <c r="BL140" s="45"/>
      <c r="BM140" s="51"/>
      <c r="BN140" s="51"/>
      <c r="BO140" s="41"/>
      <c r="BP140" s="52"/>
      <c r="BQ140" s="45"/>
      <c r="BR140" s="51"/>
      <c r="BS140" s="51"/>
      <c r="BT140" s="41"/>
      <c r="BU140" s="52"/>
      <c r="BV140" s="45"/>
      <c r="BW140" s="51"/>
      <c r="BX140" s="48"/>
      <c r="BY140" s="48"/>
      <c r="BZ140" s="55">
        <f t="shared" si="6"/>
        <v>0</v>
      </c>
      <c r="CA140" s="55">
        <f t="shared" si="7"/>
        <v>0</v>
      </c>
      <c r="CB140" s="10"/>
      <c r="CC140" s="10"/>
    </row>
    <row r="141" spans="1:95" ht="42" customHeight="1" x14ac:dyDescent="0.2">
      <c r="A141" s="4"/>
      <c r="B141" s="406" t="s">
        <v>1139</v>
      </c>
      <c r="C141" s="407">
        <v>45778</v>
      </c>
      <c r="D141" s="406" t="s">
        <v>1140</v>
      </c>
      <c r="E141" s="408" t="s">
        <v>1146</v>
      </c>
      <c r="F141" s="408" t="s">
        <v>1147</v>
      </c>
      <c r="G141" s="408">
        <f t="shared" si="5"/>
        <v>133</v>
      </c>
      <c r="H141" s="408" t="s">
        <v>167</v>
      </c>
      <c r="I141" s="408" t="s">
        <v>1148</v>
      </c>
      <c r="J141" s="408" t="s">
        <v>1149</v>
      </c>
      <c r="K141" s="408" t="s">
        <v>48</v>
      </c>
      <c r="L141" s="409">
        <v>45901</v>
      </c>
      <c r="M141" s="408" t="s">
        <v>1038</v>
      </c>
      <c r="N141" s="408">
        <v>75</v>
      </c>
      <c r="O141" s="408">
        <v>100</v>
      </c>
      <c r="P141" s="410">
        <v>45945</v>
      </c>
      <c r="Q141" s="49"/>
      <c r="R141" s="49"/>
      <c r="S141" s="44"/>
      <c r="T141" s="50"/>
      <c r="U141" s="51"/>
      <c r="V141" s="41"/>
      <c r="W141" s="52"/>
      <c r="X141" s="45"/>
      <c r="Y141" s="51"/>
      <c r="Z141" s="51"/>
      <c r="AA141" s="41"/>
      <c r="AB141" s="52"/>
      <c r="AC141" s="45"/>
      <c r="AD141" s="51"/>
      <c r="AE141" s="51"/>
      <c r="AF141" s="41"/>
      <c r="AG141" s="52"/>
      <c r="AH141" s="45"/>
      <c r="AI141" s="51"/>
      <c r="AJ141" s="51"/>
      <c r="AK141" s="41"/>
      <c r="AL141" s="52"/>
      <c r="AM141" s="45"/>
      <c r="AN141" s="51"/>
      <c r="AO141" s="51"/>
      <c r="AP141" s="41"/>
      <c r="AQ141" s="52"/>
      <c r="AR141" s="45"/>
      <c r="AS141" s="51"/>
      <c r="AT141" s="51"/>
      <c r="AU141" s="41"/>
      <c r="AV141" s="52"/>
      <c r="AW141" s="45"/>
      <c r="AX141" s="51"/>
      <c r="AY141" s="51"/>
      <c r="AZ141" s="41"/>
      <c r="BA141" s="52"/>
      <c r="BB141" s="45"/>
      <c r="BC141" s="51"/>
      <c r="BD141" s="51"/>
      <c r="BE141" s="41"/>
      <c r="BF141" s="52"/>
      <c r="BG141" s="45"/>
      <c r="BH141" s="51"/>
      <c r="BI141" s="51"/>
      <c r="BJ141" s="41"/>
      <c r="BK141" s="52"/>
      <c r="BL141" s="45"/>
      <c r="BM141" s="51"/>
      <c r="BN141" s="51"/>
      <c r="BO141" s="41"/>
      <c r="BP141" s="52"/>
      <c r="BQ141" s="45"/>
      <c r="BR141" s="51"/>
      <c r="BS141" s="51"/>
      <c r="BT141" s="41"/>
      <c r="BU141" s="52"/>
      <c r="BV141" s="45"/>
      <c r="BW141" s="51"/>
      <c r="BX141" s="48"/>
      <c r="BY141" s="48"/>
      <c r="BZ141" s="55">
        <f t="shared" si="6"/>
        <v>0</v>
      </c>
      <c r="CA141" s="55">
        <f t="shared" si="7"/>
        <v>0</v>
      </c>
      <c r="CB141" s="10"/>
      <c r="CC141" s="10"/>
    </row>
    <row r="142" spans="1:95" ht="74.25" customHeight="1" x14ac:dyDescent="0.2">
      <c r="A142" s="4"/>
      <c r="B142" s="406" t="s">
        <v>1139</v>
      </c>
      <c r="C142" s="407">
        <v>45778</v>
      </c>
      <c r="D142" s="406" t="s">
        <v>1140</v>
      </c>
      <c r="E142" s="408" t="s">
        <v>1151</v>
      </c>
      <c r="F142" s="408" t="s">
        <v>1152</v>
      </c>
      <c r="G142" s="408">
        <f t="shared" si="5"/>
        <v>134</v>
      </c>
      <c r="H142" s="408" t="s">
        <v>167</v>
      </c>
      <c r="I142" s="408" t="s">
        <v>1148</v>
      </c>
      <c r="J142" s="408" t="s">
        <v>1149</v>
      </c>
      <c r="K142" s="408" t="s">
        <v>48</v>
      </c>
      <c r="L142" s="409">
        <v>45901</v>
      </c>
      <c r="M142" s="408" t="s">
        <v>1038</v>
      </c>
      <c r="N142" s="408">
        <v>75</v>
      </c>
      <c r="O142" s="408">
        <v>100</v>
      </c>
      <c r="P142" s="410">
        <v>45945</v>
      </c>
      <c r="Q142" s="49"/>
      <c r="R142" s="49"/>
      <c r="S142" s="44"/>
      <c r="T142" s="50"/>
      <c r="U142" s="51"/>
      <c r="V142" s="41"/>
      <c r="W142" s="52"/>
      <c r="X142" s="45"/>
      <c r="Y142" s="51"/>
      <c r="Z142" s="51"/>
      <c r="AA142" s="41"/>
      <c r="AB142" s="52"/>
      <c r="AC142" s="45"/>
      <c r="AD142" s="51"/>
      <c r="AE142" s="51"/>
      <c r="AF142" s="41"/>
      <c r="AG142" s="52"/>
      <c r="AH142" s="45"/>
      <c r="AI142" s="51"/>
      <c r="AJ142" s="51"/>
      <c r="AK142" s="41"/>
      <c r="AL142" s="52"/>
      <c r="AM142" s="45"/>
      <c r="AN142" s="51"/>
      <c r="AO142" s="51"/>
      <c r="AP142" s="41"/>
      <c r="AQ142" s="52"/>
      <c r="AR142" s="45"/>
      <c r="AS142" s="51"/>
      <c r="AT142" s="51"/>
      <c r="AU142" s="41"/>
      <c r="AV142" s="52"/>
      <c r="AW142" s="45"/>
      <c r="AX142" s="51"/>
      <c r="AY142" s="51"/>
      <c r="AZ142" s="41"/>
      <c r="BA142" s="52"/>
      <c r="BB142" s="45"/>
      <c r="BC142" s="51"/>
      <c r="BD142" s="51"/>
      <c r="BE142" s="41"/>
      <c r="BF142" s="52"/>
      <c r="BG142" s="45"/>
      <c r="BH142" s="51"/>
      <c r="BI142" s="51"/>
      <c r="BJ142" s="41"/>
      <c r="BK142" s="52"/>
      <c r="BL142" s="45"/>
      <c r="BM142" s="51"/>
      <c r="BN142" s="51"/>
      <c r="BO142" s="41"/>
      <c r="BP142" s="52"/>
      <c r="BQ142" s="45"/>
      <c r="BR142" s="51"/>
      <c r="BS142" s="51"/>
      <c r="BT142" s="41"/>
      <c r="BU142" s="52"/>
      <c r="BV142" s="45"/>
      <c r="BW142" s="51"/>
      <c r="BX142" s="48"/>
      <c r="BY142" s="48"/>
      <c r="BZ142" s="55">
        <f t="shared" si="6"/>
        <v>0</v>
      </c>
      <c r="CA142" s="55">
        <f t="shared" si="7"/>
        <v>0</v>
      </c>
      <c r="CB142" s="10"/>
      <c r="CC142" s="10"/>
    </row>
    <row r="143" spans="1:95" ht="42" customHeight="1" x14ac:dyDescent="0.2">
      <c r="A143" s="4"/>
      <c r="B143" s="406" t="s">
        <v>1139</v>
      </c>
      <c r="C143" s="407">
        <v>45778</v>
      </c>
      <c r="D143" s="406" t="s">
        <v>1140</v>
      </c>
      <c r="E143" s="408" t="s">
        <v>1154</v>
      </c>
      <c r="F143" s="408" t="s">
        <v>1155</v>
      </c>
      <c r="G143" s="408">
        <f t="shared" si="5"/>
        <v>135</v>
      </c>
      <c r="H143" s="408"/>
      <c r="I143" s="408" t="s">
        <v>1156</v>
      </c>
      <c r="J143" s="408" t="s">
        <v>1157</v>
      </c>
      <c r="K143" s="408" t="s">
        <v>48</v>
      </c>
      <c r="L143" s="409">
        <v>45901</v>
      </c>
      <c r="M143" s="408" t="s">
        <v>1038</v>
      </c>
      <c r="N143" s="408">
        <v>75</v>
      </c>
      <c r="O143" s="408">
        <v>100</v>
      </c>
      <c r="P143" s="410">
        <v>45945</v>
      </c>
      <c r="Q143" s="49"/>
      <c r="R143" s="49"/>
      <c r="S143" s="44"/>
      <c r="T143" s="50"/>
      <c r="U143" s="51"/>
      <c r="V143" s="41"/>
      <c r="W143" s="52"/>
      <c r="X143" s="45"/>
      <c r="Y143" s="51"/>
      <c r="Z143" s="51"/>
      <c r="AA143" s="41"/>
      <c r="AB143" s="52"/>
      <c r="AC143" s="45"/>
      <c r="AD143" s="51"/>
      <c r="AE143" s="51"/>
      <c r="AF143" s="41"/>
      <c r="AG143" s="52"/>
      <c r="AH143" s="45"/>
      <c r="AI143" s="51"/>
      <c r="AJ143" s="51"/>
      <c r="AK143" s="41"/>
      <c r="AL143" s="52"/>
      <c r="AM143" s="45"/>
      <c r="AN143" s="51"/>
      <c r="AO143" s="51"/>
      <c r="AP143" s="41"/>
      <c r="AQ143" s="52"/>
      <c r="AR143" s="45"/>
      <c r="AS143" s="51"/>
      <c r="AT143" s="51"/>
      <c r="AU143" s="41"/>
      <c r="AV143" s="52"/>
      <c r="AW143" s="45"/>
      <c r="AX143" s="51"/>
      <c r="AY143" s="51"/>
      <c r="AZ143" s="41"/>
      <c r="BA143" s="52"/>
      <c r="BB143" s="45"/>
      <c r="BC143" s="51"/>
      <c r="BD143" s="51"/>
      <c r="BE143" s="41"/>
      <c r="BF143" s="52"/>
      <c r="BG143" s="45"/>
      <c r="BH143" s="51"/>
      <c r="BI143" s="51"/>
      <c r="BJ143" s="41"/>
      <c r="BK143" s="52"/>
      <c r="BL143" s="45"/>
      <c r="BM143" s="51"/>
      <c r="BN143" s="51"/>
      <c r="BO143" s="41"/>
      <c r="BP143" s="52"/>
      <c r="BQ143" s="45"/>
      <c r="BR143" s="51"/>
      <c r="BS143" s="51"/>
      <c r="BT143" s="41"/>
      <c r="BU143" s="52"/>
      <c r="BV143" s="45"/>
      <c r="BW143" s="51"/>
      <c r="BX143" s="48"/>
      <c r="BY143" s="48"/>
      <c r="BZ143" s="55">
        <f t="shared" si="6"/>
        <v>0</v>
      </c>
      <c r="CA143" s="55">
        <f t="shared" si="7"/>
        <v>0</v>
      </c>
      <c r="CB143" s="10"/>
      <c r="CC143" s="10"/>
    </row>
    <row r="144" spans="1:95" ht="42" customHeight="1" x14ac:dyDescent="0.2">
      <c r="A144" s="4"/>
      <c r="B144" s="406" t="s">
        <v>1139</v>
      </c>
      <c r="C144" s="407">
        <v>45778</v>
      </c>
      <c r="D144" s="406" t="s">
        <v>1140</v>
      </c>
      <c r="E144" s="408" t="s">
        <v>1159</v>
      </c>
      <c r="F144" s="408" t="s">
        <v>1160</v>
      </c>
      <c r="G144" s="408">
        <f t="shared" si="5"/>
        <v>136</v>
      </c>
      <c r="H144" s="408" t="s">
        <v>167</v>
      </c>
      <c r="I144" s="408" t="s">
        <v>1161</v>
      </c>
      <c r="J144" s="408" t="s">
        <v>1162</v>
      </c>
      <c r="K144" s="408" t="s">
        <v>30</v>
      </c>
      <c r="L144" s="409">
        <v>45901</v>
      </c>
      <c r="M144" s="408" t="s">
        <v>1038</v>
      </c>
      <c r="N144" s="408">
        <v>90</v>
      </c>
      <c r="O144" s="408">
        <v>100</v>
      </c>
      <c r="P144" s="410">
        <v>45945</v>
      </c>
      <c r="Q144" s="49"/>
      <c r="R144" s="49"/>
      <c r="S144" s="44"/>
      <c r="T144" s="50"/>
      <c r="U144" s="51"/>
      <c r="V144" s="41"/>
      <c r="W144" s="52"/>
      <c r="X144" s="45"/>
      <c r="Y144" s="51"/>
      <c r="Z144" s="51"/>
      <c r="AA144" s="41"/>
      <c r="AB144" s="52"/>
      <c r="AC144" s="45"/>
      <c r="AD144" s="51"/>
      <c r="AE144" s="51"/>
      <c r="AF144" s="41"/>
      <c r="AG144" s="52"/>
      <c r="AH144" s="45"/>
      <c r="AI144" s="51"/>
      <c r="AJ144" s="51"/>
      <c r="AK144" s="41"/>
      <c r="AL144" s="52"/>
      <c r="AM144" s="45"/>
      <c r="AN144" s="51"/>
      <c r="AO144" s="51"/>
      <c r="AP144" s="41"/>
      <c r="AQ144" s="52"/>
      <c r="AR144" s="45"/>
      <c r="AS144" s="51"/>
      <c r="AT144" s="51"/>
      <c r="AU144" s="41"/>
      <c r="AV144" s="52"/>
      <c r="AW144" s="45"/>
      <c r="AX144" s="51"/>
      <c r="AY144" s="51"/>
      <c r="AZ144" s="41"/>
      <c r="BA144" s="52"/>
      <c r="BB144" s="45"/>
      <c r="BC144" s="51"/>
      <c r="BD144" s="51"/>
      <c r="BE144" s="41"/>
      <c r="BF144" s="52"/>
      <c r="BG144" s="45"/>
      <c r="BH144" s="51"/>
      <c r="BI144" s="51"/>
      <c r="BJ144" s="41"/>
      <c r="BK144" s="52"/>
      <c r="BL144" s="45"/>
      <c r="BM144" s="51"/>
      <c r="BN144" s="51"/>
      <c r="BO144" s="41"/>
      <c r="BP144" s="52"/>
      <c r="BQ144" s="45"/>
      <c r="BR144" s="51"/>
      <c r="BS144" s="51"/>
      <c r="BT144" s="41"/>
      <c r="BU144" s="52"/>
      <c r="BV144" s="45"/>
      <c r="BW144" s="51"/>
      <c r="BX144" s="48"/>
      <c r="BY144" s="48"/>
      <c r="BZ144" s="55">
        <f t="shared" si="6"/>
        <v>0</v>
      </c>
      <c r="CA144" s="55">
        <f t="shared" si="7"/>
        <v>0</v>
      </c>
      <c r="CB144" s="10"/>
      <c r="CC144" s="10"/>
    </row>
    <row r="145" spans="1:95" ht="42" customHeight="1" x14ac:dyDescent="0.2">
      <c r="A145" s="4"/>
      <c r="B145" s="406" t="s">
        <v>1139</v>
      </c>
      <c r="C145" s="407">
        <v>45778</v>
      </c>
      <c r="D145" s="406" t="s">
        <v>1140</v>
      </c>
      <c r="E145" s="408" t="s">
        <v>1163</v>
      </c>
      <c r="F145" s="408" t="s">
        <v>1160</v>
      </c>
      <c r="G145" s="408">
        <f t="shared" si="5"/>
        <v>137</v>
      </c>
      <c r="H145" s="408" t="s">
        <v>167</v>
      </c>
      <c r="I145" s="408" t="s">
        <v>1164</v>
      </c>
      <c r="J145" s="408" t="s">
        <v>1165</v>
      </c>
      <c r="K145" s="408" t="s">
        <v>28</v>
      </c>
      <c r="L145" s="409">
        <v>45901</v>
      </c>
      <c r="M145" s="408" t="s">
        <v>1038</v>
      </c>
      <c r="N145" s="408">
        <v>90</v>
      </c>
      <c r="O145" s="408">
        <v>100</v>
      </c>
      <c r="P145" s="410">
        <v>45945</v>
      </c>
      <c r="Q145" s="49"/>
      <c r="R145" s="49"/>
      <c r="S145" s="44"/>
      <c r="T145" s="50"/>
      <c r="U145" s="51"/>
      <c r="V145" s="41"/>
      <c r="W145" s="52"/>
      <c r="X145" s="45"/>
      <c r="Y145" s="51"/>
      <c r="Z145" s="51"/>
      <c r="AA145" s="41"/>
      <c r="AB145" s="52"/>
      <c r="AC145" s="45"/>
      <c r="AD145" s="51"/>
      <c r="AE145" s="51"/>
      <c r="AF145" s="41"/>
      <c r="AG145" s="52"/>
      <c r="AH145" s="45"/>
      <c r="AI145" s="51"/>
      <c r="AJ145" s="51"/>
      <c r="AK145" s="41"/>
      <c r="AL145" s="52"/>
      <c r="AM145" s="45"/>
      <c r="AN145" s="51"/>
      <c r="AO145" s="51"/>
      <c r="AP145" s="41"/>
      <c r="AQ145" s="52"/>
      <c r="AR145" s="45"/>
      <c r="AS145" s="51"/>
      <c r="AT145" s="51"/>
      <c r="AU145" s="41"/>
      <c r="AV145" s="52"/>
      <c r="AW145" s="45"/>
      <c r="AX145" s="51"/>
      <c r="AY145" s="51"/>
      <c r="AZ145" s="41"/>
      <c r="BA145" s="52"/>
      <c r="BB145" s="45"/>
      <c r="BC145" s="51"/>
      <c r="BD145" s="51"/>
      <c r="BE145" s="41"/>
      <c r="BF145" s="52"/>
      <c r="BG145" s="45"/>
      <c r="BH145" s="51"/>
      <c r="BI145" s="51"/>
      <c r="BJ145" s="41"/>
      <c r="BK145" s="52"/>
      <c r="BL145" s="45"/>
      <c r="BM145" s="51"/>
      <c r="BN145" s="51"/>
      <c r="BO145" s="41"/>
      <c r="BP145" s="52"/>
      <c r="BQ145" s="45"/>
      <c r="BR145" s="51"/>
      <c r="BS145" s="51"/>
      <c r="BT145" s="41"/>
      <c r="BU145" s="52"/>
      <c r="BV145" s="45"/>
      <c r="BW145" s="51"/>
      <c r="BX145" s="48"/>
      <c r="BY145" s="48"/>
      <c r="BZ145" s="55">
        <f t="shared" si="6"/>
        <v>0</v>
      </c>
      <c r="CA145" s="55">
        <f t="shared" si="7"/>
        <v>0</v>
      </c>
      <c r="CB145" s="10"/>
      <c r="CC145" s="10"/>
    </row>
    <row r="146" spans="1:95" ht="42" customHeight="1" x14ac:dyDescent="0.2">
      <c r="A146" s="4"/>
      <c r="B146" s="406" t="s">
        <v>1139</v>
      </c>
      <c r="C146" s="407">
        <v>45778</v>
      </c>
      <c r="D146" s="406" t="s">
        <v>1140</v>
      </c>
      <c r="E146" s="408" t="s">
        <v>1166</v>
      </c>
      <c r="F146" s="408" t="s">
        <v>1167</v>
      </c>
      <c r="G146" s="408">
        <f t="shared" si="5"/>
        <v>138</v>
      </c>
      <c r="H146" s="408" t="s">
        <v>167</v>
      </c>
      <c r="I146" s="408" t="s">
        <v>1168</v>
      </c>
      <c r="J146" s="408" t="s">
        <v>1169</v>
      </c>
      <c r="K146" s="408" t="s">
        <v>19</v>
      </c>
      <c r="L146" s="409">
        <v>45901</v>
      </c>
      <c r="M146" s="408" t="s">
        <v>1038</v>
      </c>
      <c r="N146" s="408">
        <v>0.875</v>
      </c>
      <c r="O146" s="408">
        <v>100</v>
      </c>
      <c r="P146" s="410">
        <v>45945</v>
      </c>
      <c r="Q146" s="49"/>
      <c r="R146" s="49"/>
      <c r="S146" s="44"/>
      <c r="T146" s="50"/>
      <c r="U146" s="51"/>
      <c r="V146" s="41"/>
      <c r="W146" s="52"/>
      <c r="X146" s="45"/>
      <c r="Y146" s="51"/>
      <c r="Z146" s="51"/>
      <c r="AA146" s="41"/>
      <c r="AB146" s="52"/>
      <c r="AC146" s="45"/>
      <c r="AD146" s="51"/>
      <c r="AE146" s="51"/>
      <c r="AF146" s="41"/>
      <c r="AG146" s="52"/>
      <c r="AH146" s="45"/>
      <c r="AI146" s="51"/>
      <c r="AJ146" s="51"/>
      <c r="AK146" s="41"/>
      <c r="AL146" s="52"/>
      <c r="AM146" s="45"/>
      <c r="AN146" s="51"/>
      <c r="AO146" s="51"/>
      <c r="AP146" s="41"/>
      <c r="AQ146" s="52"/>
      <c r="AR146" s="45"/>
      <c r="AS146" s="51"/>
      <c r="AT146" s="51"/>
      <c r="AU146" s="41"/>
      <c r="AV146" s="52"/>
      <c r="AW146" s="45"/>
      <c r="AX146" s="51"/>
      <c r="AY146" s="51"/>
      <c r="AZ146" s="41"/>
      <c r="BA146" s="52"/>
      <c r="BB146" s="45"/>
      <c r="BC146" s="51"/>
      <c r="BD146" s="51"/>
      <c r="BE146" s="41"/>
      <c r="BF146" s="52"/>
      <c r="BG146" s="45"/>
      <c r="BH146" s="51"/>
      <c r="BI146" s="51"/>
      <c r="BJ146" s="41"/>
      <c r="BK146" s="52"/>
      <c r="BL146" s="45"/>
      <c r="BM146" s="51"/>
      <c r="BN146" s="51"/>
      <c r="BO146" s="41"/>
      <c r="BP146" s="52"/>
      <c r="BQ146" s="45"/>
      <c r="BR146" s="51"/>
      <c r="BS146" s="51"/>
      <c r="BT146" s="41"/>
      <c r="BU146" s="52"/>
      <c r="BV146" s="45"/>
      <c r="BW146" s="51"/>
      <c r="BX146" s="48"/>
      <c r="BY146" s="48"/>
      <c r="BZ146" s="55">
        <f t="shared" si="6"/>
        <v>0</v>
      </c>
      <c r="CA146" s="55">
        <f t="shared" si="7"/>
        <v>0</v>
      </c>
      <c r="CB146" s="10"/>
      <c r="CC146" s="10"/>
    </row>
    <row r="147" spans="1:95" ht="42" customHeight="1" x14ac:dyDescent="0.2">
      <c r="A147" s="4"/>
      <c r="B147" s="406" t="s">
        <v>1139</v>
      </c>
      <c r="C147" s="407">
        <v>45778</v>
      </c>
      <c r="D147" s="406" t="s">
        <v>1140</v>
      </c>
      <c r="E147" s="408" t="s">
        <v>1171</v>
      </c>
      <c r="F147" s="408" t="s">
        <v>1172</v>
      </c>
      <c r="G147" s="408">
        <f t="shared" si="5"/>
        <v>139</v>
      </c>
      <c r="H147" s="408" t="s">
        <v>167</v>
      </c>
      <c r="I147" s="408" t="s">
        <v>1173</v>
      </c>
      <c r="J147" s="408" t="s">
        <v>1174</v>
      </c>
      <c r="K147" s="408" t="s">
        <v>19</v>
      </c>
      <c r="L147" s="409">
        <v>45901</v>
      </c>
      <c r="M147" s="408" t="s">
        <v>1038</v>
      </c>
      <c r="N147" s="408">
        <v>0.875</v>
      </c>
      <c r="O147" s="408">
        <v>100</v>
      </c>
      <c r="P147" s="410">
        <v>45945</v>
      </c>
      <c r="Q147" s="41"/>
      <c r="R147" s="52"/>
      <c r="S147" s="45"/>
      <c r="T147" s="46"/>
      <c r="U147" s="51"/>
      <c r="V147" s="41"/>
      <c r="W147" s="52"/>
      <c r="X147" s="45"/>
      <c r="Y147" s="51"/>
      <c r="Z147" s="51"/>
      <c r="AA147" s="41"/>
      <c r="AB147" s="52"/>
      <c r="AC147" s="45"/>
      <c r="AD147" s="51"/>
      <c r="AE147" s="51"/>
      <c r="AF147" s="41"/>
      <c r="AG147" s="52"/>
      <c r="AH147" s="45"/>
      <c r="AI147" s="51"/>
      <c r="AJ147" s="51"/>
      <c r="AK147" s="41"/>
      <c r="AL147" s="52"/>
      <c r="AM147" s="45"/>
      <c r="AN147" s="51"/>
      <c r="AO147" s="51"/>
      <c r="AP147" s="41"/>
      <c r="AQ147" s="52"/>
      <c r="AR147" s="45"/>
      <c r="AS147" s="51"/>
      <c r="AT147" s="51"/>
      <c r="AU147" s="41"/>
      <c r="AV147" s="52"/>
      <c r="AW147" s="45"/>
      <c r="AX147" s="51"/>
      <c r="AY147" s="51"/>
      <c r="AZ147" s="41"/>
      <c r="BA147" s="52"/>
      <c r="BB147" s="45"/>
      <c r="BC147" s="51"/>
      <c r="BD147" s="51"/>
      <c r="BE147" s="41"/>
      <c r="BF147" s="52"/>
      <c r="BG147" s="45"/>
      <c r="BH147" s="51"/>
      <c r="BI147" s="51"/>
      <c r="BJ147" s="41"/>
      <c r="BK147" s="52"/>
      <c r="BL147" s="45"/>
      <c r="BM147" s="51"/>
      <c r="BN147" s="51"/>
      <c r="BO147" s="41"/>
      <c r="BP147" s="52"/>
      <c r="BQ147" s="45"/>
      <c r="BR147" s="51"/>
      <c r="BS147" s="51"/>
      <c r="BT147" s="41"/>
      <c r="BU147" s="52"/>
      <c r="BV147" s="45"/>
      <c r="BW147" s="51"/>
      <c r="BX147" s="48"/>
      <c r="BY147" s="48"/>
      <c r="BZ147" s="55">
        <f t="shared" si="6"/>
        <v>0</v>
      </c>
      <c r="CA147" s="55">
        <f t="shared" si="7"/>
        <v>0</v>
      </c>
      <c r="CB147" s="10"/>
      <c r="CC147" s="10"/>
    </row>
    <row r="148" spans="1:95" ht="45" customHeight="1" x14ac:dyDescent="0.2">
      <c r="A148" s="4"/>
      <c r="B148" s="406" t="s">
        <v>1139</v>
      </c>
      <c r="C148" s="407">
        <v>45778</v>
      </c>
      <c r="D148" s="406" t="s">
        <v>1140</v>
      </c>
      <c r="E148" s="408" t="s">
        <v>1176</v>
      </c>
      <c r="F148" s="408" t="s">
        <v>1177</v>
      </c>
      <c r="G148" s="408">
        <f t="shared" si="5"/>
        <v>140</v>
      </c>
      <c r="H148" s="408" t="s">
        <v>167</v>
      </c>
      <c r="I148" s="408" t="s">
        <v>1178</v>
      </c>
      <c r="J148" s="408" t="s">
        <v>1174</v>
      </c>
      <c r="K148" s="408" t="s">
        <v>43</v>
      </c>
      <c r="L148" s="409">
        <v>45901</v>
      </c>
      <c r="M148" s="408" t="s">
        <v>1038</v>
      </c>
      <c r="N148" s="408">
        <v>0.875</v>
      </c>
      <c r="O148" s="408">
        <v>100</v>
      </c>
      <c r="P148" s="410">
        <v>45945</v>
      </c>
      <c r="Q148" s="41"/>
      <c r="R148" s="52"/>
      <c r="S148" s="45"/>
      <c r="T148" s="46"/>
      <c r="U148" s="51"/>
      <c r="V148" s="41"/>
      <c r="W148" s="52"/>
      <c r="X148" s="45"/>
      <c r="Y148" s="51"/>
      <c r="Z148" s="51"/>
      <c r="AA148" s="41"/>
      <c r="AB148" s="52"/>
      <c r="AC148" s="45"/>
      <c r="AD148" s="51"/>
      <c r="AE148" s="51"/>
      <c r="AF148" s="41"/>
      <c r="AG148" s="52"/>
      <c r="AH148" s="45"/>
      <c r="AI148" s="51"/>
      <c r="AJ148" s="51"/>
      <c r="AK148" s="41"/>
      <c r="AL148" s="52"/>
      <c r="AM148" s="45"/>
      <c r="AN148" s="51"/>
      <c r="AO148" s="51"/>
      <c r="AP148" s="41"/>
      <c r="AQ148" s="52"/>
      <c r="AR148" s="45"/>
      <c r="AS148" s="51"/>
      <c r="AT148" s="51"/>
      <c r="AU148" s="41"/>
      <c r="AV148" s="52"/>
      <c r="AW148" s="45"/>
      <c r="AX148" s="51"/>
      <c r="AY148" s="51"/>
      <c r="AZ148" s="41"/>
      <c r="BA148" s="52"/>
      <c r="BB148" s="45"/>
      <c r="BC148" s="51"/>
      <c r="BD148" s="51"/>
      <c r="BE148" s="41"/>
      <c r="BF148" s="52"/>
      <c r="BG148" s="45"/>
      <c r="BH148" s="51"/>
      <c r="BI148" s="51"/>
      <c r="BJ148" s="41"/>
      <c r="BK148" s="52"/>
      <c r="BL148" s="45"/>
      <c r="BM148" s="51"/>
      <c r="BN148" s="51"/>
      <c r="BO148" s="41"/>
      <c r="BP148" s="52"/>
      <c r="BQ148" s="45"/>
      <c r="BR148" s="51"/>
      <c r="BS148" s="51"/>
      <c r="BT148" s="41"/>
      <c r="BU148" s="52"/>
      <c r="BV148" s="45"/>
      <c r="BW148" s="51"/>
      <c r="BX148" s="48"/>
      <c r="BY148" s="48"/>
      <c r="BZ148" s="55">
        <f t="shared" si="6"/>
        <v>0</v>
      </c>
      <c r="CA148" s="55">
        <f t="shared" si="7"/>
        <v>0</v>
      </c>
      <c r="CB148" s="10"/>
      <c r="CC148" s="10"/>
      <c r="CD148" s="9"/>
      <c r="CE148" s="9"/>
      <c r="CF148" s="9"/>
      <c r="CG148" s="9"/>
      <c r="CH148" s="9"/>
      <c r="CI148" s="9"/>
      <c r="CJ148" s="9"/>
      <c r="CK148" s="9"/>
      <c r="CL148" s="9"/>
      <c r="CM148" s="9"/>
      <c r="CN148" s="9"/>
      <c r="CO148" s="9"/>
      <c r="CP148" s="9"/>
    </row>
    <row r="149" spans="1:95" ht="53.25" customHeight="1" x14ac:dyDescent="0.2">
      <c r="A149" s="4"/>
      <c r="B149" s="406" t="s">
        <v>1139</v>
      </c>
      <c r="C149" s="407">
        <v>45778</v>
      </c>
      <c r="D149" s="406" t="s">
        <v>1140</v>
      </c>
      <c r="E149" s="408" t="s">
        <v>1179</v>
      </c>
      <c r="F149" s="408" t="s">
        <v>1180</v>
      </c>
      <c r="G149" s="408">
        <f t="shared" si="5"/>
        <v>141</v>
      </c>
      <c r="H149" s="408" t="s">
        <v>167</v>
      </c>
      <c r="I149" s="408" t="s">
        <v>1181</v>
      </c>
      <c r="J149" s="408" t="s">
        <v>1182</v>
      </c>
      <c r="K149" s="408" t="s">
        <v>48</v>
      </c>
      <c r="L149" s="409">
        <v>45901</v>
      </c>
      <c r="M149" s="408" t="s">
        <v>1038</v>
      </c>
      <c r="N149" s="408">
        <v>0.5</v>
      </c>
      <c r="O149" s="408">
        <v>100</v>
      </c>
      <c r="P149" s="410">
        <v>45945</v>
      </c>
      <c r="Q149" s="41"/>
      <c r="R149" s="52"/>
      <c r="S149" s="45"/>
      <c r="T149" s="46"/>
      <c r="U149" s="51"/>
      <c r="V149" s="41"/>
      <c r="W149" s="52"/>
      <c r="X149" s="45"/>
      <c r="Y149" s="51"/>
      <c r="Z149" s="51"/>
      <c r="AA149" s="41"/>
      <c r="AB149" s="52"/>
      <c r="AC149" s="45"/>
      <c r="AD149" s="51"/>
      <c r="AE149" s="51"/>
      <c r="AF149" s="41"/>
      <c r="AG149" s="52"/>
      <c r="AH149" s="45"/>
      <c r="AI149" s="51"/>
      <c r="AJ149" s="51"/>
      <c r="AK149" s="41"/>
      <c r="AL149" s="52"/>
      <c r="AM149" s="45"/>
      <c r="AN149" s="51"/>
      <c r="AO149" s="51"/>
      <c r="AP149" s="41"/>
      <c r="AQ149" s="52"/>
      <c r="AR149" s="45"/>
      <c r="AS149" s="51"/>
      <c r="AT149" s="51"/>
      <c r="AU149" s="41"/>
      <c r="AV149" s="52"/>
      <c r="AW149" s="45"/>
      <c r="AX149" s="51"/>
      <c r="AY149" s="51"/>
      <c r="AZ149" s="41"/>
      <c r="BA149" s="52"/>
      <c r="BB149" s="45"/>
      <c r="BC149" s="51"/>
      <c r="BD149" s="51"/>
      <c r="BE149" s="41"/>
      <c r="BF149" s="52"/>
      <c r="BG149" s="45"/>
      <c r="BH149" s="51"/>
      <c r="BI149" s="51"/>
      <c r="BJ149" s="41"/>
      <c r="BK149" s="52"/>
      <c r="BL149" s="45"/>
      <c r="BM149" s="51"/>
      <c r="BN149" s="51"/>
      <c r="BO149" s="41"/>
      <c r="BP149" s="52"/>
      <c r="BQ149" s="45"/>
      <c r="BR149" s="51"/>
      <c r="BS149" s="51"/>
      <c r="BT149" s="41"/>
      <c r="BU149" s="52"/>
      <c r="BV149" s="45"/>
      <c r="BW149" s="51"/>
      <c r="BX149" s="48"/>
      <c r="BY149" s="48"/>
      <c r="BZ149" s="55">
        <f t="shared" si="6"/>
        <v>0</v>
      </c>
      <c r="CA149" s="55">
        <f t="shared" si="7"/>
        <v>0</v>
      </c>
      <c r="CB149" s="10"/>
      <c r="CC149" s="10"/>
      <c r="CD149" s="9"/>
      <c r="CE149" s="9"/>
      <c r="CF149" s="9"/>
      <c r="CG149" s="9"/>
      <c r="CH149" s="9"/>
      <c r="CI149" s="9"/>
      <c r="CJ149" s="9"/>
      <c r="CK149" s="9"/>
      <c r="CL149" s="9"/>
      <c r="CM149" s="9"/>
      <c r="CN149" s="9"/>
      <c r="CO149" s="9"/>
      <c r="CP149" s="9"/>
    </row>
    <row r="150" spans="1:95" ht="96" customHeight="1" x14ac:dyDescent="0.2">
      <c r="A150" s="4"/>
      <c r="B150" s="411" t="s">
        <v>1185</v>
      </c>
      <c r="C150" s="411" t="s">
        <v>1186</v>
      </c>
      <c r="D150" s="412">
        <v>45869</v>
      </c>
      <c r="E150" s="413" t="s">
        <v>1187</v>
      </c>
      <c r="F150" s="413" t="s">
        <v>1188</v>
      </c>
      <c r="G150" s="413">
        <f t="shared" si="5"/>
        <v>142</v>
      </c>
      <c r="H150" s="413" t="s">
        <v>167</v>
      </c>
      <c r="I150" s="413" t="s">
        <v>1189</v>
      </c>
      <c r="J150" s="413" t="s">
        <v>1190</v>
      </c>
      <c r="K150" s="413" t="s">
        <v>28</v>
      </c>
      <c r="L150" s="414">
        <v>45960</v>
      </c>
      <c r="M150" s="413" t="s">
        <v>174</v>
      </c>
      <c r="N150" s="413">
        <v>0</v>
      </c>
      <c r="O150" s="413">
        <v>100</v>
      </c>
      <c r="P150" s="415">
        <v>45976</v>
      </c>
      <c r="Q150" s="41"/>
      <c r="R150" s="52"/>
      <c r="S150" s="45"/>
      <c r="T150" s="46"/>
      <c r="U150" s="51"/>
      <c r="V150" s="41"/>
      <c r="W150" s="52"/>
      <c r="X150" s="45"/>
      <c r="Y150" s="51"/>
      <c r="Z150" s="51"/>
      <c r="AA150" s="41"/>
      <c r="AB150" s="52"/>
      <c r="AC150" s="45"/>
      <c r="AD150" s="51"/>
      <c r="AE150" s="51"/>
      <c r="AF150" s="41"/>
      <c r="AG150" s="52"/>
      <c r="AH150" s="45"/>
      <c r="AI150" s="51"/>
      <c r="AJ150" s="51"/>
      <c r="AK150" s="41"/>
      <c r="AL150" s="52"/>
      <c r="AM150" s="45"/>
      <c r="AN150" s="51"/>
      <c r="AO150" s="51"/>
      <c r="AP150" s="41"/>
      <c r="AQ150" s="52"/>
      <c r="AR150" s="45"/>
      <c r="AS150" s="51"/>
      <c r="AT150" s="51"/>
      <c r="AU150" s="41"/>
      <c r="AV150" s="52"/>
      <c r="AW150" s="45"/>
      <c r="AX150" s="51"/>
      <c r="AY150" s="51"/>
      <c r="AZ150" s="41"/>
      <c r="BA150" s="52"/>
      <c r="BB150" s="45"/>
      <c r="BC150" s="51"/>
      <c r="BD150" s="51"/>
      <c r="BE150" s="41"/>
      <c r="BF150" s="52"/>
      <c r="BG150" s="45"/>
      <c r="BH150" s="51"/>
      <c r="BI150" s="51"/>
      <c r="BJ150" s="41"/>
      <c r="BK150" s="52"/>
      <c r="BL150" s="45"/>
      <c r="BM150" s="51"/>
      <c r="BN150" s="51"/>
      <c r="BO150" s="41"/>
      <c r="BP150" s="52"/>
      <c r="BQ150" s="45"/>
      <c r="BR150" s="51"/>
      <c r="BS150" s="51"/>
      <c r="BT150" s="41"/>
      <c r="BU150" s="52"/>
      <c r="BV150" s="45"/>
      <c r="BW150" s="51"/>
      <c r="BX150" s="48"/>
      <c r="BY150" s="48"/>
      <c r="BZ150" s="55">
        <f t="shared" si="6"/>
        <v>0</v>
      </c>
      <c r="CA150" s="55">
        <f t="shared" si="7"/>
        <v>0</v>
      </c>
      <c r="CB150" s="10"/>
      <c r="CC150" s="10"/>
      <c r="CD150" s="9"/>
      <c r="CE150" s="9"/>
      <c r="CF150" s="9"/>
      <c r="CG150" s="9"/>
      <c r="CH150" s="9"/>
      <c r="CI150" s="9"/>
      <c r="CJ150" s="9"/>
      <c r="CK150" s="9"/>
      <c r="CL150" s="9"/>
      <c r="CM150" s="9"/>
      <c r="CN150" s="9"/>
      <c r="CO150" s="9"/>
      <c r="CP150" s="9"/>
    </row>
    <row r="151" spans="1:95" ht="85.5" customHeight="1" x14ac:dyDescent="0.2">
      <c r="A151" s="4"/>
      <c r="B151" s="411" t="s">
        <v>1185</v>
      </c>
      <c r="C151" s="411" t="s">
        <v>1186</v>
      </c>
      <c r="D151" s="412">
        <v>45869</v>
      </c>
      <c r="E151" s="413" t="s">
        <v>1191</v>
      </c>
      <c r="F151" s="413" t="s">
        <v>1192</v>
      </c>
      <c r="G151" s="413">
        <f t="shared" si="5"/>
        <v>143</v>
      </c>
      <c r="H151" s="413" t="s">
        <v>167</v>
      </c>
      <c r="I151" s="413" t="s">
        <v>1193</v>
      </c>
      <c r="J151" s="413" t="s">
        <v>1194</v>
      </c>
      <c r="K151" s="413" t="s">
        <v>67</v>
      </c>
      <c r="L151" s="414">
        <v>45960</v>
      </c>
      <c r="M151" s="413" t="s">
        <v>174</v>
      </c>
      <c r="N151" s="413">
        <v>0</v>
      </c>
      <c r="O151" s="413">
        <v>100</v>
      </c>
      <c r="P151" s="413">
        <v>45976</v>
      </c>
      <c r="Q151" s="41"/>
      <c r="R151" s="52"/>
      <c r="S151" s="45"/>
      <c r="T151" s="46"/>
      <c r="U151" s="51"/>
      <c r="V151" s="41"/>
      <c r="W151" s="52"/>
      <c r="X151" s="45"/>
      <c r="Y151" s="51"/>
      <c r="Z151" s="51"/>
      <c r="AA151" s="41"/>
      <c r="AB151" s="52"/>
      <c r="AC151" s="45"/>
      <c r="AD151" s="51"/>
      <c r="AE151" s="51"/>
      <c r="AF151" s="41"/>
      <c r="AG151" s="52"/>
      <c r="AH151" s="45"/>
      <c r="AI151" s="51"/>
      <c r="AJ151" s="51"/>
      <c r="AK151" s="41"/>
      <c r="AL151" s="52"/>
      <c r="AM151" s="45"/>
      <c r="AN151" s="51"/>
      <c r="AO151" s="51"/>
      <c r="AP151" s="41"/>
      <c r="AQ151" s="52"/>
      <c r="AR151" s="45"/>
      <c r="AS151" s="51"/>
      <c r="AT151" s="51"/>
      <c r="AU151" s="41"/>
      <c r="AV151" s="52"/>
      <c r="AW151" s="45"/>
      <c r="AX151" s="51"/>
      <c r="AY151" s="51"/>
      <c r="AZ151" s="41"/>
      <c r="BA151" s="52"/>
      <c r="BB151" s="45"/>
      <c r="BC151" s="51"/>
      <c r="BD151" s="51"/>
      <c r="BE151" s="41"/>
      <c r="BF151" s="52"/>
      <c r="BG151" s="45"/>
      <c r="BH151" s="51"/>
      <c r="BI151" s="51"/>
      <c r="BJ151" s="41"/>
      <c r="BK151" s="52"/>
      <c r="BL151" s="45"/>
      <c r="BM151" s="51"/>
      <c r="BN151" s="51"/>
      <c r="BO151" s="41"/>
      <c r="BP151" s="52"/>
      <c r="BQ151" s="45"/>
      <c r="BR151" s="51"/>
      <c r="BS151" s="51"/>
      <c r="BT151" s="41"/>
      <c r="BU151" s="52"/>
      <c r="BV151" s="45"/>
      <c r="BW151" s="51"/>
      <c r="BX151" s="48"/>
      <c r="BY151" s="48"/>
      <c r="BZ151" s="55">
        <f t="shared" si="6"/>
        <v>0</v>
      </c>
      <c r="CA151" s="55">
        <f t="shared" si="7"/>
        <v>0</v>
      </c>
      <c r="CB151" s="10"/>
      <c r="CC151" s="10"/>
      <c r="CD151" s="9"/>
      <c r="CE151" s="9"/>
      <c r="CF151" s="9"/>
      <c r="CG151" s="9"/>
      <c r="CH151" s="9"/>
      <c r="CI151" s="9"/>
      <c r="CJ151" s="9"/>
      <c r="CK151" s="9"/>
      <c r="CL151" s="9"/>
      <c r="CM151" s="9"/>
      <c r="CN151" s="9"/>
      <c r="CO151" s="9"/>
      <c r="CP151" s="9"/>
      <c r="CQ151" s="9"/>
    </row>
    <row r="152" spans="1:95" ht="85.5" customHeight="1" x14ac:dyDescent="0.2">
      <c r="A152" s="4"/>
      <c r="B152" s="411" t="s">
        <v>1185</v>
      </c>
      <c r="C152" s="411" t="s">
        <v>1186</v>
      </c>
      <c r="D152" s="412">
        <v>45869</v>
      </c>
      <c r="E152" s="413" t="s">
        <v>1195</v>
      </c>
      <c r="F152" s="413" t="s">
        <v>1196</v>
      </c>
      <c r="G152" s="413">
        <f t="shared" si="5"/>
        <v>144</v>
      </c>
      <c r="H152" s="413" t="s">
        <v>167</v>
      </c>
      <c r="I152" s="413" t="s">
        <v>1197</v>
      </c>
      <c r="J152" s="413" t="s">
        <v>1198</v>
      </c>
      <c r="K152" s="413" t="s">
        <v>28</v>
      </c>
      <c r="L152" s="414">
        <v>45960</v>
      </c>
      <c r="M152" s="413" t="s">
        <v>174</v>
      </c>
      <c r="N152" s="413">
        <v>0</v>
      </c>
      <c r="O152" s="413">
        <v>100</v>
      </c>
      <c r="P152" s="413">
        <v>45976</v>
      </c>
      <c r="Q152" s="41"/>
      <c r="R152" s="52"/>
      <c r="S152" s="45"/>
      <c r="T152" s="46"/>
      <c r="U152" s="51"/>
      <c r="V152" s="41"/>
      <c r="W152" s="52"/>
      <c r="X152" s="45"/>
      <c r="Y152" s="51"/>
      <c r="Z152" s="51"/>
      <c r="AA152" s="41"/>
      <c r="AB152" s="52"/>
      <c r="AC152" s="45"/>
      <c r="AD152" s="51"/>
      <c r="AE152" s="51"/>
      <c r="AF152" s="41"/>
      <c r="AG152" s="52"/>
      <c r="AH152" s="45"/>
      <c r="AI152" s="51"/>
      <c r="AJ152" s="51"/>
      <c r="AK152" s="41"/>
      <c r="AL152" s="52"/>
      <c r="AM152" s="45"/>
      <c r="AN152" s="51"/>
      <c r="AO152" s="51"/>
      <c r="AP152" s="41"/>
      <c r="AQ152" s="52"/>
      <c r="AR152" s="45"/>
      <c r="AS152" s="51"/>
      <c r="AT152" s="51"/>
      <c r="AU152" s="41"/>
      <c r="AV152" s="52"/>
      <c r="AW152" s="45"/>
      <c r="AX152" s="51"/>
      <c r="AY152" s="51"/>
      <c r="AZ152" s="41"/>
      <c r="BA152" s="52"/>
      <c r="BB152" s="45"/>
      <c r="BC152" s="51"/>
      <c r="BD152" s="51"/>
      <c r="BE152" s="41"/>
      <c r="BF152" s="52"/>
      <c r="BG152" s="45"/>
      <c r="BH152" s="51"/>
      <c r="BI152" s="51"/>
      <c r="BJ152" s="41"/>
      <c r="BK152" s="52"/>
      <c r="BL152" s="45"/>
      <c r="BM152" s="51"/>
      <c r="BN152" s="51"/>
      <c r="BO152" s="41"/>
      <c r="BP152" s="52"/>
      <c r="BQ152" s="45"/>
      <c r="BR152" s="51"/>
      <c r="BS152" s="51"/>
      <c r="BT152" s="41"/>
      <c r="BU152" s="52"/>
      <c r="BV152" s="45"/>
      <c r="BW152" s="51"/>
      <c r="BX152" s="48"/>
      <c r="BY152" s="48"/>
      <c r="BZ152" s="55">
        <f t="shared" si="6"/>
        <v>0</v>
      </c>
      <c r="CA152" s="55">
        <f t="shared" si="7"/>
        <v>0</v>
      </c>
      <c r="CB152" s="10"/>
      <c r="CC152" s="10"/>
      <c r="CD152" s="9"/>
      <c r="CE152" s="9"/>
      <c r="CF152" s="9"/>
      <c r="CG152" s="9"/>
      <c r="CH152" s="9"/>
      <c r="CI152" s="9"/>
      <c r="CJ152" s="9"/>
      <c r="CK152" s="9"/>
      <c r="CL152" s="9"/>
      <c r="CM152" s="9"/>
      <c r="CN152" s="9"/>
      <c r="CO152" s="9"/>
      <c r="CP152" s="9"/>
      <c r="CQ152" s="9"/>
    </row>
    <row r="153" spans="1:95" ht="85.5" customHeight="1" x14ac:dyDescent="0.2">
      <c r="A153" s="4"/>
      <c r="B153" s="411" t="s">
        <v>1185</v>
      </c>
      <c r="C153" s="411" t="s">
        <v>1186</v>
      </c>
      <c r="D153" s="412">
        <v>45869</v>
      </c>
      <c r="E153" s="413" t="s">
        <v>1199</v>
      </c>
      <c r="F153" s="413" t="s">
        <v>1200</v>
      </c>
      <c r="G153" s="413">
        <f t="shared" si="5"/>
        <v>145</v>
      </c>
      <c r="H153" s="413" t="s">
        <v>167</v>
      </c>
      <c r="I153" s="413" t="s">
        <v>1201</v>
      </c>
      <c r="J153" s="413" t="s">
        <v>1202</v>
      </c>
      <c r="K153" s="413" t="s">
        <v>44</v>
      </c>
      <c r="L153" s="414">
        <v>45960</v>
      </c>
      <c r="M153" s="413" t="s">
        <v>174</v>
      </c>
      <c r="N153" s="413">
        <v>0</v>
      </c>
      <c r="O153" s="413">
        <v>100</v>
      </c>
      <c r="P153" s="413">
        <v>45976</v>
      </c>
      <c r="Q153" s="41"/>
      <c r="R153" s="52"/>
      <c r="S153" s="45"/>
      <c r="T153" s="46"/>
      <c r="U153" s="51"/>
      <c r="V153" s="41"/>
      <c r="W153" s="52"/>
      <c r="X153" s="45"/>
      <c r="Y153" s="51"/>
      <c r="Z153" s="51"/>
      <c r="AA153" s="41"/>
      <c r="AB153" s="52"/>
      <c r="AC153" s="45"/>
      <c r="AD153" s="51"/>
      <c r="AE153" s="51"/>
      <c r="AF153" s="41"/>
      <c r="AG153" s="52"/>
      <c r="AH153" s="45"/>
      <c r="AI153" s="51"/>
      <c r="AJ153" s="51"/>
      <c r="AK153" s="41"/>
      <c r="AL153" s="52"/>
      <c r="AM153" s="45"/>
      <c r="AN153" s="51"/>
      <c r="AO153" s="51"/>
      <c r="AP153" s="41"/>
      <c r="AQ153" s="52"/>
      <c r="AR153" s="45"/>
      <c r="AS153" s="51"/>
      <c r="AT153" s="51"/>
      <c r="AU153" s="41"/>
      <c r="AV153" s="52"/>
      <c r="AW153" s="45"/>
      <c r="AX153" s="51"/>
      <c r="AY153" s="51"/>
      <c r="AZ153" s="41"/>
      <c r="BA153" s="52"/>
      <c r="BB153" s="45"/>
      <c r="BC153" s="51"/>
      <c r="BD153" s="51"/>
      <c r="BE153" s="41"/>
      <c r="BF153" s="52"/>
      <c r="BG153" s="45"/>
      <c r="BH153" s="51"/>
      <c r="BI153" s="51"/>
      <c r="BJ153" s="41"/>
      <c r="BK153" s="52"/>
      <c r="BL153" s="45"/>
      <c r="BM153" s="51"/>
      <c r="BN153" s="51"/>
      <c r="BO153" s="41"/>
      <c r="BP153" s="52"/>
      <c r="BQ153" s="45"/>
      <c r="BR153" s="51"/>
      <c r="BS153" s="51"/>
      <c r="BT153" s="41"/>
      <c r="BU153" s="52"/>
      <c r="BV153" s="45"/>
      <c r="BW153" s="51"/>
      <c r="BX153" s="48"/>
      <c r="BY153" s="48"/>
      <c r="BZ153" s="55">
        <f t="shared" si="6"/>
        <v>0</v>
      </c>
      <c r="CA153" s="55">
        <f t="shared" si="7"/>
        <v>0</v>
      </c>
      <c r="CB153" s="10"/>
      <c r="CC153" s="10"/>
      <c r="CD153" s="9"/>
      <c r="CE153" s="9"/>
      <c r="CF153" s="9"/>
      <c r="CG153" s="9"/>
      <c r="CH153" s="9"/>
      <c r="CI153" s="9"/>
      <c r="CJ153" s="9"/>
      <c r="CK153" s="9"/>
      <c r="CL153" s="9"/>
      <c r="CM153" s="9"/>
      <c r="CN153" s="9"/>
      <c r="CO153" s="9"/>
      <c r="CP153" s="9"/>
      <c r="CQ153" s="9"/>
    </row>
    <row r="154" spans="1:95" ht="85.5" customHeight="1" x14ac:dyDescent="0.2">
      <c r="A154" s="4"/>
      <c r="B154" s="411" t="s">
        <v>1185</v>
      </c>
      <c r="C154" s="411" t="s">
        <v>1186</v>
      </c>
      <c r="D154" s="412">
        <v>45869</v>
      </c>
      <c r="E154" s="413" t="s">
        <v>1203</v>
      </c>
      <c r="F154" s="413" t="s">
        <v>1204</v>
      </c>
      <c r="G154" s="413">
        <f t="shared" si="5"/>
        <v>146</v>
      </c>
      <c r="H154" s="413" t="s">
        <v>167</v>
      </c>
      <c r="I154" s="413" t="s">
        <v>1205</v>
      </c>
      <c r="J154" s="413" t="s">
        <v>1206</v>
      </c>
      <c r="K154" s="413" t="s">
        <v>49</v>
      </c>
      <c r="L154" s="414">
        <v>45960</v>
      </c>
      <c r="M154" s="413" t="s">
        <v>174</v>
      </c>
      <c r="N154" s="413">
        <v>0</v>
      </c>
      <c r="O154" s="413">
        <v>100</v>
      </c>
      <c r="P154" s="413">
        <v>45976</v>
      </c>
      <c r="Q154" s="41"/>
      <c r="R154" s="52"/>
      <c r="S154" s="45"/>
      <c r="T154" s="46"/>
      <c r="U154" s="51"/>
      <c r="V154" s="41"/>
      <c r="W154" s="52"/>
      <c r="X154" s="45"/>
      <c r="Y154" s="51"/>
      <c r="Z154" s="51"/>
      <c r="AA154" s="41"/>
      <c r="AB154" s="52"/>
      <c r="AC154" s="45"/>
      <c r="AD154" s="51"/>
      <c r="AE154" s="51"/>
      <c r="AF154" s="41"/>
      <c r="AG154" s="52"/>
      <c r="AH154" s="45"/>
      <c r="AI154" s="51"/>
      <c r="AJ154" s="51"/>
      <c r="AK154" s="41"/>
      <c r="AL154" s="52"/>
      <c r="AM154" s="45"/>
      <c r="AN154" s="51"/>
      <c r="AO154" s="51"/>
      <c r="AP154" s="41"/>
      <c r="AQ154" s="52"/>
      <c r="AR154" s="45"/>
      <c r="AS154" s="51"/>
      <c r="AT154" s="51"/>
      <c r="AU154" s="41"/>
      <c r="AV154" s="52"/>
      <c r="AW154" s="45"/>
      <c r="AX154" s="51"/>
      <c r="AY154" s="51"/>
      <c r="AZ154" s="41"/>
      <c r="BA154" s="52"/>
      <c r="BB154" s="45"/>
      <c r="BC154" s="51"/>
      <c r="BD154" s="51"/>
      <c r="BE154" s="41"/>
      <c r="BF154" s="52"/>
      <c r="BG154" s="45"/>
      <c r="BH154" s="51"/>
      <c r="BI154" s="51"/>
      <c r="BJ154" s="41"/>
      <c r="BK154" s="52"/>
      <c r="BL154" s="45"/>
      <c r="BM154" s="51"/>
      <c r="BN154" s="51"/>
      <c r="BO154" s="41"/>
      <c r="BP154" s="52"/>
      <c r="BQ154" s="45"/>
      <c r="BR154" s="51"/>
      <c r="BS154" s="51"/>
      <c r="BT154" s="41"/>
      <c r="BU154" s="52"/>
      <c r="BV154" s="45"/>
      <c r="BW154" s="51"/>
      <c r="BX154" s="48"/>
      <c r="BY154" s="48"/>
      <c r="BZ154" s="55">
        <f t="shared" si="6"/>
        <v>0</v>
      </c>
      <c r="CA154" s="55">
        <f t="shared" si="7"/>
        <v>0</v>
      </c>
      <c r="CB154" s="10"/>
      <c r="CC154" s="10"/>
      <c r="CD154" s="9"/>
      <c r="CE154" s="9"/>
      <c r="CF154" s="9"/>
      <c r="CG154" s="9"/>
      <c r="CH154" s="9"/>
      <c r="CI154" s="9"/>
      <c r="CJ154" s="9"/>
      <c r="CK154" s="9"/>
      <c r="CL154" s="9"/>
      <c r="CM154" s="9"/>
      <c r="CN154" s="9"/>
      <c r="CO154" s="9"/>
      <c r="CP154" s="9"/>
      <c r="CQ154" s="9"/>
    </row>
    <row r="155" spans="1:95" ht="85.5" customHeight="1" x14ac:dyDescent="0.2">
      <c r="A155" s="4"/>
      <c r="B155" s="411" t="s">
        <v>1185</v>
      </c>
      <c r="C155" s="411" t="s">
        <v>1186</v>
      </c>
      <c r="D155" s="412">
        <v>45869</v>
      </c>
      <c r="E155" s="413" t="s">
        <v>1207</v>
      </c>
      <c r="F155" s="413" t="s">
        <v>1208</v>
      </c>
      <c r="G155" s="413">
        <f t="shared" si="5"/>
        <v>147</v>
      </c>
      <c r="H155" s="413" t="s">
        <v>167</v>
      </c>
      <c r="I155" s="413" t="s">
        <v>1209</v>
      </c>
      <c r="J155" s="413" t="s">
        <v>1210</v>
      </c>
      <c r="K155" s="413" t="s">
        <v>28</v>
      </c>
      <c r="L155" s="414">
        <v>45960</v>
      </c>
      <c r="M155" s="413" t="s">
        <v>174</v>
      </c>
      <c r="N155" s="413">
        <v>0</v>
      </c>
      <c r="O155" s="413">
        <v>100</v>
      </c>
      <c r="P155" s="413">
        <v>45976</v>
      </c>
      <c r="Q155" s="41"/>
      <c r="R155" s="52"/>
      <c r="S155" s="45"/>
      <c r="T155" s="46"/>
      <c r="U155" s="51"/>
      <c r="V155" s="41"/>
      <c r="W155" s="52"/>
      <c r="X155" s="45"/>
      <c r="Y155" s="51"/>
      <c r="Z155" s="51"/>
      <c r="AA155" s="41"/>
      <c r="AB155" s="52"/>
      <c r="AC155" s="45"/>
      <c r="AD155" s="51"/>
      <c r="AE155" s="51"/>
      <c r="AF155" s="41"/>
      <c r="AG155" s="52"/>
      <c r="AH155" s="45"/>
      <c r="AI155" s="51"/>
      <c r="AJ155" s="51"/>
      <c r="AK155" s="41"/>
      <c r="AL155" s="52"/>
      <c r="AM155" s="45"/>
      <c r="AN155" s="51"/>
      <c r="AO155" s="51"/>
      <c r="AP155" s="41"/>
      <c r="AQ155" s="52"/>
      <c r="AR155" s="45"/>
      <c r="AS155" s="51"/>
      <c r="AT155" s="51"/>
      <c r="AU155" s="41"/>
      <c r="AV155" s="52"/>
      <c r="AW155" s="45"/>
      <c r="AX155" s="51"/>
      <c r="AY155" s="51"/>
      <c r="AZ155" s="41"/>
      <c r="BA155" s="52"/>
      <c r="BB155" s="45"/>
      <c r="BC155" s="51"/>
      <c r="BD155" s="51"/>
      <c r="BE155" s="41"/>
      <c r="BF155" s="52"/>
      <c r="BG155" s="45"/>
      <c r="BH155" s="51"/>
      <c r="BI155" s="51"/>
      <c r="BJ155" s="41"/>
      <c r="BK155" s="52"/>
      <c r="BL155" s="45"/>
      <c r="BM155" s="51"/>
      <c r="BN155" s="51"/>
      <c r="BO155" s="41"/>
      <c r="BP155" s="52"/>
      <c r="BQ155" s="45"/>
      <c r="BR155" s="51"/>
      <c r="BS155" s="51"/>
      <c r="BT155" s="41"/>
      <c r="BU155" s="52"/>
      <c r="BV155" s="45"/>
      <c r="BW155" s="51"/>
      <c r="BX155" s="48"/>
      <c r="BY155" s="48"/>
      <c r="BZ155" s="55">
        <f t="shared" si="6"/>
        <v>0</v>
      </c>
      <c r="CA155" s="55">
        <f t="shared" si="7"/>
        <v>0</v>
      </c>
      <c r="CB155" s="10"/>
      <c r="CC155" s="10"/>
      <c r="CD155" s="9"/>
      <c r="CE155" s="9"/>
      <c r="CF155" s="9"/>
      <c r="CG155" s="9"/>
      <c r="CH155" s="9"/>
      <c r="CI155" s="9"/>
      <c r="CJ155" s="9"/>
      <c r="CK155" s="9"/>
      <c r="CL155" s="9"/>
      <c r="CM155" s="9"/>
      <c r="CN155" s="9"/>
      <c r="CO155" s="9"/>
      <c r="CP155" s="9"/>
      <c r="CQ155" s="9"/>
    </row>
    <row r="156" spans="1:95" ht="85.5" customHeight="1" x14ac:dyDescent="0.2">
      <c r="A156" s="4"/>
      <c r="B156" s="411" t="s">
        <v>1185</v>
      </c>
      <c r="C156" s="411" t="s">
        <v>1186</v>
      </c>
      <c r="D156" s="412">
        <v>45869</v>
      </c>
      <c r="E156" s="413" t="s">
        <v>1211</v>
      </c>
      <c r="F156" s="413" t="s">
        <v>1212</v>
      </c>
      <c r="G156" s="413">
        <f t="shared" si="5"/>
        <v>148</v>
      </c>
      <c r="H156" s="413" t="s">
        <v>167</v>
      </c>
      <c r="I156" s="413" t="s">
        <v>1213</v>
      </c>
      <c r="J156" s="413" t="s">
        <v>1214</v>
      </c>
      <c r="K156" s="413" t="s">
        <v>67</v>
      </c>
      <c r="L156" s="414">
        <v>45960</v>
      </c>
      <c r="M156" s="413" t="s">
        <v>174</v>
      </c>
      <c r="N156" s="413">
        <v>0</v>
      </c>
      <c r="O156" s="413">
        <v>100</v>
      </c>
      <c r="P156" s="413">
        <v>45976</v>
      </c>
      <c r="Q156" s="41"/>
      <c r="R156" s="52"/>
      <c r="S156" s="45"/>
      <c r="T156" s="46"/>
      <c r="U156" s="51"/>
      <c r="V156" s="41"/>
      <c r="W156" s="52"/>
      <c r="X156" s="45"/>
      <c r="Y156" s="51"/>
      <c r="Z156" s="51"/>
      <c r="AA156" s="41"/>
      <c r="AB156" s="52"/>
      <c r="AC156" s="45"/>
      <c r="AD156" s="51"/>
      <c r="AE156" s="51"/>
      <c r="AF156" s="41"/>
      <c r="AG156" s="52"/>
      <c r="AH156" s="45"/>
      <c r="AI156" s="51"/>
      <c r="AJ156" s="51"/>
      <c r="AK156" s="41"/>
      <c r="AL156" s="52"/>
      <c r="AM156" s="45"/>
      <c r="AN156" s="51"/>
      <c r="AO156" s="51"/>
      <c r="AP156" s="41"/>
      <c r="AQ156" s="52"/>
      <c r="AR156" s="45"/>
      <c r="AS156" s="51"/>
      <c r="AT156" s="51"/>
      <c r="AU156" s="41"/>
      <c r="AV156" s="52"/>
      <c r="AW156" s="45"/>
      <c r="AX156" s="51"/>
      <c r="AY156" s="51"/>
      <c r="AZ156" s="41"/>
      <c r="BA156" s="52"/>
      <c r="BB156" s="45"/>
      <c r="BC156" s="51"/>
      <c r="BD156" s="51"/>
      <c r="BE156" s="41"/>
      <c r="BF156" s="52"/>
      <c r="BG156" s="45"/>
      <c r="BH156" s="51"/>
      <c r="BI156" s="51"/>
      <c r="BJ156" s="41"/>
      <c r="BK156" s="52"/>
      <c r="BL156" s="45"/>
      <c r="BM156" s="51"/>
      <c r="BN156" s="51"/>
      <c r="BO156" s="41"/>
      <c r="BP156" s="52"/>
      <c r="BQ156" s="45"/>
      <c r="BR156" s="51"/>
      <c r="BS156" s="51"/>
      <c r="BT156" s="41"/>
      <c r="BU156" s="52"/>
      <c r="BV156" s="45"/>
      <c r="BW156" s="51"/>
      <c r="BX156" s="48"/>
      <c r="BY156" s="48"/>
      <c r="BZ156" s="55">
        <f t="shared" si="6"/>
        <v>0</v>
      </c>
      <c r="CA156" s="55">
        <f t="shared" si="7"/>
        <v>0</v>
      </c>
      <c r="CB156" s="10"/>
      <c r="CC156" s="10"/>
      <c r="CD156" s="9"/>
      <c r="CE156" s="9"/>
      <c r="CF156" s="9"/>
      <c r="CG156" s="9"/>
      <c r="CH156" s="9"/>
      <c r="CI156" s="9"/>
      <c r="CJ156" s="9"/>
      <c r="CK156" s="9"/>
      <c r="CL156" s="9"/>
      <c r="CM156" s="9"/>
      <c r="CN156" s="9"/>
      <c r="CO156" s="9"/>
      <c r="CP156" s="9"/>
      <c r="CQ156" s="9"/>
    </row>
    <row r="157" spans="1:95" ht="15.75" customHeight="1" x14ac:dyDescent="0.2">
      <c r="B157" s="510" t="s">
        <v>1322</v>
      </c>
      <c r="C157" s="513">
        <v>45959</v>
      </c>
      <c r="D157" s="516">
        <v>45965</v>
      </c>
      <c r="E157" s="416" t="s">
        <v>1216</v>
      </c>
      <c r="F157" s="417" t="s">
        <v>1217</v>
      </c>
      <c r="G157" s="418">
        <v>149</v>
      </c>
      <c r="H157" s="418" t="s">
        <v>167</v>
      </c>
      <c r="I157" s="416" t="s">
        <v>1218</v>
      </c>
      <c r="J157" s="416" t="s">
        <v>1219</v>
      </c>
      <c r="K157" s="419" t="s">
        <v>49</v>
      </c>
      <c r="L157" s="420"/>
      <c r="M157" s="421"/>
      <c r="N157" s="422"/>
      <c r="O157" s="422"/>
      <c r="T157" s="423"/>
    </row>
    <row r="158" spans="1:95" ht="15.75" customHeight="1" x14ac:dyDescent="0.2">
      <c r="B158" s="511"/>
      <c r="C158" s="514"/>
      <c r="D158" s="450"/>
      <c r="E158" s="416" t="s">
        <v>1221</v>
      </c>
      <c r="F158" s="424" t="s">
        <v>1222</v>
      </c>
      <c r="G158" s="418">
        <v>150</v>
      </c>
      <c r="H158" s="418" t="s">
        <v>322</v>
      </c>
      <c r="I158" s="416" t="s">
        <v>1223</v>
      </c>
      <c r="J158" s="416" t="s">
        <v>1224</v>
      </c>
      <c r="K158" s="419" t="s">
        <v>49</v>
      </c>
      <c r="L158" s="420"/>
      <c r="M158" s="421"/>
      <c r="N158" s="422"/>
      <c r="O158" s="422"/>
      <c r="T158" s="423"/>
    </row>
    <row r="159" spans="1:95" ht="15.75" customHeight="1" x14ac:dyDescent="0.2">
      <c r="B159" s="511"/>
      <c r="C159" s="514"/>
      <c r="D159" s="450"/>
      <c r="E159" s="416" t="s">
        <v>1225</v>
      </c>
      <c r="F159" s="417" t="s">
        <v>1226</v>
      </c>
      <c r="G159" s="418">
        <v>151</v>
      </c>
      <c r="H159" s="418" t="s">
        <v>167</v>
      </c>
      <c r="I159" s="416" t="s">
        <v>1227</v>
      </c>
      <c r="J159" s="416" t="s">
        <v>1228</v>
      </c>
      <c r="K159" s="419" t="s">
        <v>49</v>
      </c>
      <c r="L159" s="420"/>
      <c r="M159" s="421"/>
      <c r="N159" s="422"/>
      <c r="O159" s="422"/>
      <c r="T159" s="423"/>
    </row>
    <row r="160" spans="1:95" ht="15.75" customHeight="1" x14ac:dyDescent="0.2">
      <c r="B160" s="511"/>
      <c r="C160" s="514"/>
      <c r="D160" s="450"/>
      <c r="E160" s="416" t="s">
        <v>1229</v>
      </c>
      <c r="F160" s="417" t="s">
        <v>1230</v>
      </c>
      <c r="G160" s="418">
        <v>152</v>
      </c>
      <c r="H160" s="418" t="s">
        <v>167</v>
      </c>
      <c r="I160" s="416" t="s">
        <v>1231</v>
      </c>
      <c r="J160" s="416" t="s">
        <v>1232</v>
      </c>
      <c r="K160" s="419" t="s">
        <v>48</v>
      </c>
      <c r="L160" s="420"/>
      <c r="M160" s="421"/>
      <c r="N160" s="422"/>
      <c r="O160" s="422"/>
      <c r="T160" s="423"/>
    </row>
    <row r="161" spans="2:75" ht="15.75" customHeight="1" x14ac:dyDescent="0.2">
      <c r="B161" s="511"/>
      <c r="C161" s="514"/>
      <c r="D161" s="450"/>
      <c r="E161" s="416" t="s">
        <v>1233</v>
      </c>
      <c r="F161" s="417" t="s">
        <v>1234</v>
      </c>
      <c r="G161" s="418">
        <v>153</v>
      </c>
      <c r="H161" s="418" t="s">
        <v>167</v>
      </c>
      <c r="I161" s="416" t="s">
        <v>1235</v>
      </c>
      <c r="J161" s="416" t="s">
        <v>1236</v>
      </c>
      <c r="K161" s="419" t="s">
        <v>49</v>
      </c>
      <c r="L161" s="420"/>
      <c r="M161" s="421"/>
      <c r="N161" s="422"/>
      <c r="O161" s="422"/>
      <c r="T161" s="423"/>
      <c r="BW161" s="56">
        <f>1+6+3+6+3+4+3+25+17+21+1+6+2+2+26+3+1+2+9+1+1</f>
        <v>143</v>
      </c>
    </row>
    <row r="162" spans="2:75" ht="15.75" customHeight="1" x14ac:dyDescent="0.2">
      <c r="B162" s="511"/>
      <c r="C162" s="514"/>
      <c r="D162" s="450"/>
      <c r="E162" s="416" t="s">
        <v>1237</v>
      </c>
      <c r="F162" s="417" t="s">
        <v>1238</v>
      </c>
      <c r="G162" s="418">
        <v>154</v>
      </c>
      <c r="H162" s="418" t="s">
        <v>167</v>
      </c>
      <c r="I162" s="416" t="s">
        <v>1239</v>
      </c>
      <c r="J162" s="416" t="s">
        <v>1240</v>
      </c>
      <c r="K162" s="419" t="s">
        <v>48</v>
      </c>
      <c r="L162" s="420"/>
      <c r="M162" s="421"/>
      <c r="N162" s="422"/>
      <c r="O162" s="422"/>
      <c r="T162" s="423"/>
    </row>
    <row r="163" spans="2:75" ht="15.75" customHeight="1" x14ac:dyDescent="0.2">
      <c r="B163" s="511"/>
      <c r="C163" s="514"/>
      <c r="D163" s="450"/>
      <c r="E163" s="416" t="s">
        <v>1241</v>
      </c>
      <c r="F163" s="417" t="s">
        <v>1242</v>
      </c>
      <c r="G163" s="418">
        <v>155</v>
      </c>
      <c r="H163" s="418" t="s">
        <v>167</v>
      </c>
      <c r="I163" s="416" t="s">
        <v>1243</v>
      </c>
      <c r="J163" s="416" t="s">
        <v>1244</v>
      </c>
      <c r="K163" s="419" t="s">
        <v>49</v>
      </c>
      <c r="L163" s="420"/>
      <c r="M163" s="421"/>
      <c r="N163" s="422"/>
      <c r="O163" s="422"/>
      <c r="T163" s="423"/>
    </row>
    <row r="164" spans="2:75" ht="15.75" customHeight="1" x14ac:dyDescent="0.2">
      <c r="B164" s="511"/>
      <c r="C164" s="514"/>
      <c r="D164" s="450"/>
      <c r="E164" s="416" t="s">
        <v>1245</v>
      </c>
      <c r="F164" s="417" t="s">
        <v>1246</v>
      </c>
      <c r="G164" s="418">
        <v>156</v>
      </c>
      <c r="H164" s="418" t="s">
        <v>167</v>
      </c>
      <c r="I164" s="416" t="s">
        <v>1247</v>
      </c>
      <c r="J164" s="416" t="s">
        <v>1248</v>
      </c>
      <c r="K164" s="419" t="s">
        <v>48</v>
      </c>
      <c r="L164" s="420"/>
      <c r="M164" s="421"/>
      <c r="N164" s="422"/>
      <c r="O164" s="422"/>
      <c r="T164" s="423"/>
    </row>
    <row r="165" spans="2:75" ht="15.75" customHeight="1" x14ac:dyDescent="0.2">
      <c r="B165" s="511"/>
      <c r="C165" s="514"/>
      <c r="D165" s="450"/>
      <c r="E165" s="416" t="s">
        <v>1249</v>
      </c>
      <c r="F165" s="417" t="s">
        <v>1250</v>
      </c>
      <c r="G165" s="418">
        <v>157</v>
      </c>
      <c r="H165" s="418" t="s">
        <v>167</v>
      </c>
      <c r="I165" s="416" t="s">
        <v>1251</v>
      </c>
      <c r="J165" s="416" t="s">
        <v>1252</v>
      </c>
      <c r="K165" s="419" t="s">
        <v>49</v>
      </c>
      <c r="L165" s="420"/>
      <c r="M165" s="421"/>
      <c r="N165" s="422"/>
      <c r="O165" s="422"/>
      <c r="T165" s="423"/>
    </row>
    <row r="166" spans="2:75" ht="15.75" customHeight="1" x14ac:dyDescent="0.2">
      <c r="B166" s="511"/>
      <c r="C166" s="514"/>
      <c r="D166" s="450"/>
      <c r="E166" s="416" t="s">
        <v>1253</v>
      </c>
      <c r="F166" s="417" t="s">
        <v>1254</v>
      </c>
      <c r="G166" s="418">
        <v>158</v>
      </c>
      <c r="H166" s="418" t="s">
        <v>322</v>
      </c>
      <c r="I166" s="416" t="s">
        <v>1255</v>
      </c>
      <c r="J166" s="416" t="s">
        <v>1256</v>
      </c>
      <c r="K166" s="419" t="s">
        <v>49</v>
      </c>
      <c r="L166" s="420"/>
      <c r="M166" s="421"/>
      <c r="N166" s="422"/>
      <c r="O166" s="422"/>
      <c r="T166" s="423"/>
    </row>
    <row r="167" spans="2:75" ht="15.75" customHeight="1" x14ac:dyDescent="0.2">
      <c r="B167" s="511"/>
      <c r="C167" s="514"/>
      <c r="D167" s="450"/>
      <c r="E167" s="416" t="s">
        <v>1257</v>
      </c>
      <c r="F167" s="417" t="s">
        <v>1258</v>
      </c>
      <c r="G167" s="418">
        <v>159</v>
      </c>
      <c r="H167" s="418" t="s">
        <v>167</v>
      </c>
      <c r="I167" s="416" t="s">
        <v>1259</v>
      </c>
      <c r="J167" s="416" t="s">
        <v>1260</v>
      </c>
      <c r="K167" s="419" t="s">
        <v>48</v>
      </c>
      <c r="L167" s="420"/>
      <c r="M167" s="421"/>
      <c r="N167" s="422"/>
      <c r="O167" s="422"/>
      <c r="T167" s="423"/>
    </row>
    <row r="168" spans="2:75" ht="15.75" customHeight="1" x14ac:dyDescent="0.2">
      <c r="B168" s="511"/>
      <c r="C168" s="514"/>
      <c r="D168" s="450"/>
      <c r="E168" s="416" t="s">
        <v>1261</v>
      </c>
      <c r="F168" s="417" t="s">
        <v>1262</v>
      </c>
      <c r="G168" s="418">
        <v>160</v>
      </c>
      <c r="H168" s="418" t="s">
        <v>167</v>
      </c>
      <c r="I168" s="416" t="s">
        <v>1263</v>
      </c>
      <c r="J168" s="416" t="s">
        <v>1264</v>
      </c>
      <c r="K168" s="419" t="s">
        <v>43</v>
      </c>
      <c r="L168" s="420"/>
      <c r="M168" s="421"/>
      <c r="N168" s="422"/>
      <c r="O168" s="422"/>
      <c r="T168" s="423"/>
    </row>
    <row r="169" spans="2:75" ht="15.75" customHeight="1" x14ac:dyDescent="0.2">
      <c r="B169" s="511"/>
      <c r="C169" s="514"/>
      <c r="D169" s="450"/>
      <c r="E169" s="416" t="s">
        <v>1265</v>
      </c>
      <c r="F169" s="417" t="s">
        <v>1266</v>
      </c>
      <c r="G169" s="418">
        <v>161</v>
      </c>
      <c r="H169" s="418" t="s">
        <v>167</v>
      </c>
      <c r="I169" s="416" t="s">
        <v>1267</v>
      </c>
      <c r="J169" s="416" t="s">
        <v>1268</v>
      </c>
      <c r="K169" s="419" t="s">
        <v>66</v>
      </c>
      <c r="L169" s="420"/>
      <c r="M169" s="421"/>
      <c r="N169" s="422"/>
      <c r="O169" s="422"/>
      <c r="T169" s="423"/>
    </row>
    <row r="170" spans="2:75" ht="15.75" customHeight="1" x14ac:dyDescent="0.2">
      <c r="B170" s="511"/>
      <c r="C170" s="514"/>
      <c r="D170" s="450"/>
      <c r="E170" s="416" t="s">
        <v>1269</v>
      </c>
      <c r="F170" s="417" t="s">
        <v>1270</v>
      </c>
      <c r="G170" s="418">
        <v>162</v>
      </c>
      <c r="H170" s="418" t="s">
        <v>167</v>
      </c>
      <c r="I170" s="416" t="s">
        <v>1271</v>
      </c>
      <c r="J170" s="416" t="s">
        <v>1272</v>
      </c>
      <c r="K170" s="419" t="s">
        <v>66</v>
      </c>
      <c r="L170" s="420"/>
      <c r="M170" s="421"/>
      <c r="N170" s="422"/>
      <c r="O170" s="422"/>
      <c r="T170" s="423"/>
    </row>
    <row r="171" spans="2:75" ht="15.75" customHeight="1" x14ac:dyDescent="0.2">
      <c r="B171" s="512"/>
      <c r="C171" s="515"/>
      <c r="D171" s="486"/>
      <c r="E171" s="426" t="s">
        <v>1273</v>
      </c>
      <c r="F171" s="427" t="s">
        <v>1274</v>
      </c>
      <c r="G171" s="428">
        <v>163</v>
      </c>
      <c r="H171" s="428" t="s">
        <v>167</v>
      </c>
      <c r="I171" s="426" t="s">
        <v>1275</v>
      </c>
      <c r="J171" s="426" t="s">
        <v>1276</v>
      </c>
      <c r="K171" s="429" t="s">
        <v>68</v>
      </c>
      <c r="L171" s="430"/>
      <c r="M171" s="431"/>
      <c r="N171" s="422"/>
      <c r="O171" s="422"/>
      <c r="P171" s="9"/>
      <c r="T171" s="423"/>
    </row>
    <row r="172" spans="2:75" ht="15.75" customHeight="1" x14ac:dyDescent="0.2">
      <c r="B172" s="517" t="s">
        <v>325</v>
      </c>
      <c r="C172" s="518">
        <v>45966</v>
      </c>
      <c r="D172" s="518">
        <v>45967</v>
      </c>
      <c r="E172" s="125" t="s">
        <v>1277</v>
      </c>
      <c r="F172" s="432" t="s">
        <v>1278</v>
      </c>
      <c r="G172" s="433">
        <v>164</v>
      </c>
      <c r="H172" s="434" t="s">
        <v>167</v>
      </c>
      <c r="I172" s="125" t="s">
        <v>1279</v>
      </c>
      <c r="J172" s="125" t="s">
        <v>1280</v>
      </c>
      <c r="K172" s="435" t="s">
        <v>63</v>
      </c>
      <c r="L172" s="436"/>
      <c r="M172" s="437"/>
      <c r="N172" s="437"/>
      <c r="O172" s="437"/>
      <c r="P172" s="9"/>
      <c r="T172" s="423"/>
    </row>
    <row r="173" spans="2:75" ht="15.75" customHeight="1" x14ac:dyDescent="0.2">
      <c r="B173" s="450"/>
      <c r="C173" s="450"/>
      <c r="D173" s="450"/>
      <c r="E173" s="125" t="s">
        <v>1281</v>
      </c>
      <c r="F173" s="432" t="s">
        <v>1282</v>
      </c>
      <c r="G173" s="433">
        <v>165</v>
      </c>
      <c r="H173" s="434" t="s">
        <v>167</v>
      </c>
      <c r="I173" s="125" t="s">
        <v>1283</v>
      </c>
      <c r="J173" s="125" t="s">
        <v>1284</v>
      </c>
      <c r="K173" s="435" t="s">
        <v>68</v>
      </c>
      <c r="L173" s="436"/>
      <c r="M173" s="437"/>
      <c r="N173" s="437"/>
      <c r="O173" s="437"/>
      <c r="P173" s="9"/>
      <c r="T173" s="423"/>
    </row>
    <row r="174" spans="2:75" ht="15.75" customHeight="1" x14ac:dyDescent="0.2">
      <c r="B174" s="450"/>
      <c r="C174" s="450"/>
      <c r="D174" s="450"/>
      <c r="E174" s="125" t="s">
        <v>1285</v>
      </c>
      <c r="F174" s="432" t="s">
        <v>1286</v>
      </c>
      <c r="G174" s="433">
        <v>166</v>
      </c>
      <c r="H174" s="434" t="s">
        <v>167</v>
      </c>
      <c r="I174" s="125" t="s">
        <v>1287</v>
      </c>
      <c r="J174" s="125" t="s">
        <v>1288</v>
      </c>
      <c r="K174" s="438" t="s">
        <v>28</v>
      </c>
      <c r="L174" s="436"/>
      <c r="M174" s="437"/>
      <c r="N174" s="437"/>
      <c r="O174" s="437"/>
      <c r="P174" s="9"/>
      <c r="T174" s="423"/>
    </row>
    <row r="175" spans="2:75" ht="15.75" customHeight="1" x14ac:dyDescent="0.2">
      <c r="B175" s="451"/>
      <c r="C175" s="451"/>
      <c r="D175" s="451"/>
      <c r="E175" s="125" t="s">
        <v>1289</v>
      </c>
      <c r="F175" s="432" t="s">
        <v>1290</v>
      </c>
      <c r="G175" s="433">
        <v>167</v>
      </c>
      <c r="H175" s="434" t="s">
        <v>167</v>
      </c>
      <c r="I175" s="125" t="s">
        <v>1291</v>
      </c>
      <c r="J175" s="125" t="s">
        <v>1292</v>
      </c>
      <c r="K175" s="435" t="s">
        <v>30</v>
      </c>
      <c r="L175" s="436"/>
      <c r="M175" s="437"/>
      <c r="N175" s="437"/>
      <c r="O175" s="437"/>
      <c r="P175" s="9"/>
      <c r="T175" s="423"/>
    </row>
    <row r="176" spans="2:75" ht="15" customHeight="1" x14ac:dyDescent="0.25">
      <c r="B176" s="439"/>
      <c r="C176" s="440"/>
      <c r="D176" s="9"/>
      <c r="E176" s="9"/>
      <c r="F176" s="9"/>
      <c r="G176" s="9"/>
      <c r="H176" s="9"/>
      <c r="I176" s="9"/>
      <c r="J176" s="9"/>
      <c r="K176" s="9"/>
      <c r="L176" s="423"/>
      <c r="M176" s="9"/>
      <c r="N176" s="9"/>
      <c r="O176" s="9"/>
      <c r="P176" s="9"/>
      <c r="T176" s="423"/>
    </row>
    <row r="177" spans="2:20" ht="15" customHeight="1" x14ac:dyDescent="0.25">
      <c r="B177" s="439"/>
      <c r="C177" s="440"/>
      <c r="D177" s="9"/>
      <c r="E177" s="9"/>
      <c r="F177" s="9"/>
      <c r="G177" s="9"/>
      <c r="H177" s="9"/>
      <c r="I177" s="9"/>
      <c r="J177" s="9"/>
      <c r="K177" s="9"/>
      <c r="L177" s="423"/>
      <c r="M177" s="9"/>
      <c r="N177" s="9"/>
      <c r="O177" s="9"/>
      <c r="P177" s="9"/>
      <c r="T177" s="423"/>
    </row>
    <row r="178" spans="2:20" ht="15" customHeight="1" x14ac:dyDescent="0.25">
      <c r="B178" s="439"/>
      <c r="C178" s="440"/>
      <c r="D178" s="9"/>
      <c r="E178" s="9"/>
      <c r="F178" s="9"/>
      <c r="G178" s="9"/>
      <c r="H178" s="9"/>
      <c r="I178" s="9"/>
      <c r="J178" s="9"/>
      <c r="K178" s="9"/>
      <c r="L178" s="423"/>
      <c r="M178" s="9"/>
      <c r="N178" s="9"/>
      <c r="O178" s="9"/>
      <c r="P178" s="9"/>
      <c r="T178" s="423"/>
    </row>
    <row r="179" spans="2:20" ht="15" customHeight="1" x14ac:dyDescent="0.2">
      <c r="B179" s="9"/>
      <c r="C179" s="9"/>
      <c r="D179" s="9"/>
      <c r="E179" s="9"/>
      <c r="F179" s="9"/>
      <c r="G179" s="9"/>
      <c r="H179" s="9"/>
      <c r="I179" s="9"/>
      <c r="J179" s="9"/>
      <c r="K179" s="9"/>
      <c r="L179" s="423"/>
      <c r="M179" s="9"/>
      <c r="N179" s="9"/>
      <c r="O179" s="9"/>
      <c r="P179" s="9"/>
      <c r="T179" s="423"/>
    </row>
    <row r="180" spans="2:20" ht="15.75" customHeight="1" x14ac:dyDescent="0.2">
      <c r="K180" s="56"/>
      <c r="L180" s="423"/>
      <c r="T180" s="423"/>
    </row>
    <row r="181" spans="2:20" ht="15.75" customHeight="1" x14ac:dyDescent="0.2">
      <c r="K181" s="56"/>
      <c r="L181" s="423"/>
      <c r="T181" s="423"/>
    </row>
    <row r="182" spans="2:20" ht="15.75" customHeight="1" x14ac:dyDescent="0.2">
      <c r="K182" s="56"/>
      <c r="L182" s="423"/>
      <c r="T182" s="423"/>
    </row>
    <row r="183" spans="2:20" ht="15.75" customHeight="1" x14ac:dyDescent="0.2">
      <c r="K183" s="56"/>
      <c r="L183" s="423"/>
      <c r="T183" s="423"/>
    </row>
    <row r="184" spans="2:20" ht="15.75" customHeight="1" x14ac:dyDescent="0.2">
      <c r="K184" s="56"/>
      <c r="L184" s="423"/>
      <c r="T184" s="423"/>
    </row>
    <row r="185" spans="2:20" ht="15.75" customHeight="1" x14ac:dyDescent="0.2">
      <c r="K185" s="56"/>
      <c r="L185" s="423"/>
      <c r="T185" s="423"/>
    </row>
    <row r="186" spans="2:20" ht="15.75" customHeight="1" x14ac:dyDescent="0.2">
      <c r="K186" s="56"/>
      <c r="L186" s="423"/>
      <c r="T186" s="423"/>
    </row>
    <row r="187" spans="2:20" ht="15.75" customHeight="1" x14ac:dyDescent="0.2">
      <c r="K187" s="56"/>
      <c r="L187" s="423"/>
      <c r="T187" s="423"/>
    </row>
    <row r="188" spans="2:20" ht="15.75" customHeight="1" x14ac:dyDescent="0.2">
      <c r="K188" s="56"/>
      <c r="L188" s="423"/>
      <c r="T188" s="423"/>
    </row>
    <row r="189" spans="2:20" ht="15.75" customHeight="1" x14ac:dyDescent="0.2">
      <c r="K189" s="56"/>
      <c r="L189" s="423"/>
      <c r="T189" s="423"/>
    </row>
    <row r="190" spans="2:20" ht="15.75" customHeight="1" x14ac:dyDescent="0.2">
      <c r="K190" s="56"/>
      <c r="L190" s="423"/>
      <c r="T190" s="423"/>
    </row>
    <row r="191" spans="2:20" ht="15.75" customHeight="1" x14ac:dyDescent="0.2">
      <c r="K191" s="56"/>
      <c r="L191" s="423"/>
      <c r="T191" s="423"/>
    </row>
    <row r="192" spans="2:20" ht="15.75" customHeight="1" x14ac:dyDescent="0.2">
      <c r="K192" s="56"/>
      <c r="L192" s="423"/>
      <c r="T192" s="423"/>
    </row>
    <row r="193" spans="11:20" ht="15.75" customHeight="1" x14ac:dyDescent="0.2">
      <c r="K193" s="56"/>
      <c r="L193" s="423"/>
      <c r="T193" s="423"/>
    </row>
    <row r="194" spans="11:20" ht="15.75" customHeight="1" x14ac:dyDescent="0.2">
      <c r="K194" s="56"/>
      <c r="L194" s="423"/>
      <c r="T194" s="423"/>
    </row>
    <row r="195" spans="11:20" ht="15.75" customHeight="1" x14ac:dyDescent="0.2">
      <c r="K195" s="56"/>
      <c r="L195" s="423"/>
      <c r="T195" s="423"/>
    </row>
    <row r="196" spans="11:20" ht="15.75" customHeight="1" x14ac:dyDescent="0.2">
      <c r="K196" s="56"/>
      <c r="L196" s="423"/>
      <c r="T196" s="423"/>
    </row>
    <row r="197" spans="11:20" ht="15.75" customHeight="1" x14ac:dyDescent="0.2">
      <c r="K197" s="56"/>
      <c r="L197" s="423"/>
      <c r="T197" s="423"/>
    </row>
    <row r="198" spans="11:20" ht="15.75" customHeight="1" x14ac:dyDescent="0.2">
      <c r="K198" s="56"/>
      <c r="L198" s="423"/>
      <c r="T198" s="423"/>
    </row>
    <row r="199" spans="11:20" ht="15.75" customHeight="1" x14ac:dyDescent="0.2">
      <c r="K199" s="56"/>
      <c r="L199" s="423"/>
      <c r="T199" s="423"/>
    </row>
    <row r="200" spans="11:20" ht="15.75" customHeight="1" x14ac:dyDescent="0.2">
      <c r="K200" s="56"/>
      <c r="L200" s="423"/>
      <c r="T200" s="423"/>
    </row>
    <row r="201" spans="11:20" ht="15.75" customHeight="1" x14ac:dyDescent="0.2">
      <c r="K201" s="56"/>
      <c r="L201" s="423"/>
      <c r="T201" s="423"/>
    </row>
    <row r="202" spans="11:20" ht="15.75" customHeight="1" x14ac:dyDescent="0.2">
      <c r="K202" s="56"/>
      <c r="L202" s="423"/>
      <c r="T202" s="423"/>
    </row>
    <row r="203" spans="11:20" ht="15.75" customHeight="1" x14ac:dyDescent="0.2">
      <c r="K203" s="56"/>
      <c r="L203" s="423"/>
      <c r="T203" s="423"/>
    </row>
    <row r="204" spans="11:20" ht="15.75" customHeight="1" x14ac:dyDescent="0.2">
      <c r="K204" s="56"/>
      <c r="L204" s="423"/>
      <c r="T204" s="423"/>
    </row>
    <row r="205" spans="11:20" ht="15.75" customHeight="1" x14ac:dyDescent="0.2">
      <c r="K205" s="56"/>
      <c r="L205" s="423"/>
      <c r="T205" s="423"/>
    </row>
    <row r="206" spans="11:20" ht="15.75" customHeight="1" x14ac:dyDescent="0.2">
      <c r="K206" s="56"/>
      <c r="L206" s="423"/>
      <c r="T206" s="423"/>
    </row>
    <row r="207" spans="11:20" ht="15.75" customHeight="1" x14ac:dyDescent="0.2">
      <c r="K207" s="56"/>
      <c r="L207" s="423"/>
      <c r="T207" s="423"/>
    </row>
    <row r="208" spans="11:20" ht="15.75" customHeight="1" x14ac:dyDescent="0.2">
      <c r="K208" s="56"/>
      <c r="L208" s="423"/>
      <c r="T208" s="423"/>
    </row>
    <row r="209" spans="11:20" ht="15.75" customHeight="1" x14ac:dyDescent="0.2">
      <c r="K209" s="56"/>
      <c r="L209" s="423"/>
      <c r="T209" s="423"/>
    </row>
    <row r="210" spans="11:20" ht="15.75" customHeight="1" x14ac:dyDescent="0.2">
      <c r="K210" s="56"/>
      <c r="L210" s="423"/>
      <c r="T210" s="423"/>
    </row>
    <row r="211" spans="11:20" ht="15.75" customHeight="1" x14ac:dyDescent="0.2">
      <c r="K211" s="56"/>
      <c r="L211" s="423"/>
      <c r="T211" s="423"/>
    </row>
    <row r="212" spans="11:20" ht="15.75" customHeight="1" x14ac:dyDescent="0.2">
      <c r="K212" s="56"/>
      <c r="L212" s="423"/>
      <c r="T212" s="423"/>
    </row>
    <row r="213" spans="11:20" ht="15.75" customHeight="1" x14ac:dyDescent="0.2">
      <c r="K213" s="56"/>
      <c r="L213" s="423"/>
      <c r="T213" s="423"/>
    </row>
    <row r="214" spans="11:20" ht="15.75" customHeight="1" x14ac:dyDescent="0.2">
      <c r="K214" s="56"/>
      <c r="L214" s="423"/>
      <c r="T214" s="423"/>
    </row>
    <row r="215" spans="11:20" ht="15.75" customHeight="1" x14ac:dyDescent="0.2">
      <c r="K215" s="56"/>
      <c r="L215" s="423"/>
      <c r="T215" s="423"/>
    </row>
    <row r="216" spans="11:20" ht="15.75" customHeight="1" x14ac:dyDescent="0.2">
      <c r="K216" s="56"/>
      <c r="L216" s="423"/>
      <c r="T216" s="423"/>
    </row>
    <row r="217" spans="11:20" ht="15.75" customHeight="1" x14ac:dyDescent="0.2">
      <c r="K217" s="56"/>
      <c r="L217" s="423"/>
      <c r="T217" s="423"/>
    </row>
    <row r="218" spans="11:20" ht="15.75" customHeight="1" x14ac:dyDescent="0.2">
      <c r="K218" s="56"/>
      <c r="L218" s="423"/>
      <c r="T218" s="423"/>
    </row>
    <row r="219" spans="11:20" ht="15.75" customHeight="1" x14ac:dyDescent="0.2">
      <c r="K219" s="56"/>
      <c r="L219" s="423"/>
      <c r="T219" s="423"/>
    </row>
    <row r="220" spans="11:20" ht="15.75" customHeight="1" x14ac:dyDescent="0.2">
      <c r="K220" s="56"/>
      <c r="L220" s="423"/>
      <c r="T220" s="423"/>
    </row>
    <row r="221" spans="11:20" ht="15.75" customHeight="1" x14ac:dyDescent="0.2">
      <c r="K221" s="56"/>
      <c r="L221" s="423"/>
      <c r="T221" s="423"/>
    </row>
    <row r="222" spans="11:20" ht="15.75" customHeight="1" x14ac:dyDescent="0.2">
      <c r="K222" s="56"/>
      <c r="L222" s="423"/>
      <c r="T222" s="423"/>
    </row>
    <row r="223" spans="11:20" ht="15.75" customHeight="1" x14ac:dyDescent="0.2">
      <c r="K223" s="56"/>
      <c r="L223" s="423"/>
      <c r="T223" s="423"/>
    </row>
    <row r="224" spans="11:20" ht="15.75" customHeight="1" x14ac:dyDescent="0.2">
      <c r="K224" s="56"/>
      <c r="L224" s="423"/>
      <c r="T224" s="423"/>
    </row>
    <row r="225" spans="11:20" ht="15.75" customHeight="1" x14ac:dyDescent="0.2">
      <c r="K225" s="56"/>
      <c r="L225" s="423"/>
      <c r="T225" s="423"/>
    </row>
    <row r="226" spans="11:20" ht="15.75" customHeight="1" x14ac:dyDescent="0.2">
      <c r="K226" s="56"/>
      <c r="L226" s="423"/>
      <c r="T226" s="423"/>
    </row>
    <row r="227" spans="11:20" ht="15.75" customHeight="1" x14ac:dyDescent="0.2">
      <c r="K227" s="56"/>
      <c r="L227" s="423"/>
      <c r="T227" s="423"/>
    </row>
    <row r="228" spans="11:20" ht="15.75" customHeight="1" x14ac:dyDescent="0.2">
      <c r="K228" s="56"/>
      <c r="L228" s="423"/>
      <c r="T228" s="423"/>
    </row>
    <row r="229" spans="11:20" ht="15.75" customHeight="1" x14ac:dyDescent="0.2">
      <c r="K229" s="56"/>
      <c r="L229" s="423"/>
      <c r="T229" s="423"/>
    </row>
    <row r="230" spans="11:20" ht="15.75" customHeight="1" x14ac:dyDescent="0.2">
      <c r="K230" s="56"/>
      <c r="L230" s="423"/>
      <c r="T230" s="423"/>
    </row>
    <row r="231" spans="11:20" ht="15.75" customHeight="1" x14ac:dyDescent="0.2">
      <c r="K231" s="56"/>
      <c r="L231" s="423"/>
      <c r="T231" s="423"/>
    </row>
    <row r="232" spans="11:20" ht="15.75" customHeight="1" x14ac:dyDescent="0.2">
      <c r="K232" s="56"/>
      <c r="L232" s="423"/>
      <c r="T232" s="423"/>
    </row>
    <row r="233" spans="11:20" ht="15.75" customHeight="1" x14ac:dyDescent="0.2">
      <c r="K233" s="56"/>
      <c r="L233" s="423"/>
      <c r="T233" s="423"/>
    </row>
    <row r="234" spans="11:20" ht="15.75" customHeight="1" x14ac:dyDescent="0.2">
      <c r="K234" s="56"/>
      <c r="L234" s="423"/>
      <c r="T234" s="423"/>
    </row>
    <row r="235" spans="11:20" ht="15.75" customHeight="1" x14ac:dyDescent="0.2">
      <c r="K235" s="56"/>
      <c r="L235" s="423"/>
      <c r="T235" s="423"/>
    </row>
    <row r="236" spans="11:20" ht="15.75" customHeight="1" x14ac:dyDescent="0.2">
      <c r="K236" s="56"/>
      <c r="L236" s="423"/>
      <c r="T236" s="423"/>
    </row>
    <row r="237" spans="11:20" ht="15.75" customHeight="1" x14ac:dyDescent="0.2">
      <c r="K237" s="56"/>
      <c r="L237" s="423"/>
      <c r="T237" s="423"/>
    </row>
    <row r="238" spans="11:20" ht="15.75" customHeight="1" x14ac:dyDescent="0.2">
      <c r="K238" s="56"/>
      <c r="L238" s="423"/>
      <c r="T238" s="423"/>
    </row>
    <row r="239" spans="11:20" ht="15.75" customHeight="1" x14ac:dyDescent="0.2">
      <c r="K239" s="56"/>
      <c r="L239" s="423"/>
      <c r="T239" s="423"/>
    </row>
    <row r="240" spans="11:20" ht="15.75" customHeight="1" x14ac:dyDescent="0.2">
      <c r="K240" s="56"/>
      <c r="L240" s="423"/>
      <c r="T240" s="423"/>
    </row>
    <row r="241" spans="11:20" ht="15.75" customHeight="1" x14ac:dyDescent="0.2">
      <c r="K241" s="56"/>
      <c r="L241" s="423"/>
      <c r="T241" s="423"/>
    </row>
    <row r="242" spans="11:20" ht="15.75" customHeight="1" x14ac:dyDescent="0.2">
      <c r="K242" s="56"/>
      <c r="L242" s="423"/>
      <c r="T242" s="423"/>
    </row>
    <row r="243" spans="11:20" ht="15.75" customHeight="1" x14ac:dyDescent="0.2">
      <c r="K243" s="56"/>
      <c r="L243" s="423"/>
      <c r="T243" s="423"/>
    </row>
    <row r="244" spans="11:20" ht="15.75" customHeight="1" x14ac:dyDescent="0.2">
      <c r="K244" s="56"/>
      <c r="L244" s="423"/>
      <c r="T244" s="423"/>
    </row>
    <row r="245" spans="11:20" ht="15.75" customHeight="1" x14ac:dyDescent="0.2">
      <c r="K245" s="56"/>
      <c r="L245" s="423"/>
      <c r="T245" s="423"/>
    </row>
    <row r="246" spans="11:20" ht="15.75" customHeight="1" x14ac:dyDescent="0.2">
      <c r="K246" s="56"/>
      <c r="L246" s="423"/>
      <c r="T246" s="423"/>
    </row>
    <row r="247" spans="11:20" ht="15.75" customHeight="1" x14ac:dyDescent="0.2">
      <c r="K247" s="56"/>
      <c r="L247" s="423"/>
      <c r="T247" s="423"/>
    </row>
    <row r="248" spans="11:20" ht="15.75" customHeight="1" x14ac:dyDescent="0.2">
      <c r="K248" s="56"/>
      <c r="L248" s="423"/>
      <c r="T248" s="423"/>
    </row>
    <row r="249" spans="11:20" ht="15.75" customHeight="1" x14ac:dyDescent="0.2">
      <c r="K249" s="56"/>
      <c r="L249" s="423"/>
      <c r="T249" s="423"/>
    </row>
    <row r="250" spans="11:20" ht="15.75" customHeight="1" x14ac:dyDescent="0.2">
      <c r="K250" s="56"/>
      <c r="L250" s="423"/>
      <c r="T250" s="423"/>
    </row>
    <row r="251" spans="11:20" ht="15.75" customHeight="1" x14ac:dyDescent="0.2">
      <c r="K251" s="56"/>
      <c r="L251" s="423"/>
      <c r="T251" s="423"/>
    </row>
    <row r="252" spans="11:20" ht="15.75" customHeight="1" x14ac:dyDescent="0.2">
      <c r="K252" s="56"/>
      <c r="L252" s="423"/>
      <c r="T252" s="423"/>
    </row>
    <row r="253" spans="11:20" ht="15.75" customHeight="1" x14ac:dyDescent="0.2">
      <c r="K253" s="56"/>
      <c r="L253" s="423"/>
      <c r="T253" s="423"/>
    </row>
    <row r="254" spans="11:20" ht="15.75" customHeight="1" x14ac:dyDescent="0.2">
      <c r="K254" s="56"/>
      <c r="L254" s="423"/>
      <c r="T254" s="423"/>
    </row>
    <row r="255" spans="11:20" ht="15.75" customHeight="1" x14ac:dyDescent="0.2">
      <c r="K255" s="56"/>
      <c r="L255" s="423"/>
      <c r="T255" s="423"/>
    </row>
    <row r="256" spans="11:20" ht="15.75" customHeight="1" x14ac:dyDescent="0.2">
      <c r="K256" s="56"/>
      <c r="L256" s="423"/>
      <c r="T256" s="423"/>
    </row>
    <row r="257" spans="11:20" ht="15.75" customHeight="1" x14ac:dyDescent="0.2">
      <c r="K257" s="56"/>
      <c r="L257" s="423"/>
      <c r="T257" s="423"/>
    </row>
    <row r="258" spans="11:20" ht="15.75" customHeight="1" x14ac:dyDescent="0.2">
      <c r="K258" s="56"/>
      <c r="L258" s="423"/>
      <c r="T258" s="423"/>
    </row>
    <row r="259" spans="11:20" ht="15.75" customHeight="1" x14ac:dyDescent="0.2">
      <c r="K259" s="56"/>
      <c r="L259" s="423"/>
      <c r="T259" s="423"/>
    </row>
    <row r="260" spans="11:20" ht="15.75" customHeight="1" x14ac:dyDescent="0.2">
      <c r="K260" s="56"/>
      <c r="L260" s="423"/>
      <c r="T260" s="423"/>
    </row>
    <row r="261" spans="11:20" ht="15.75" customHeight="1" x14ac:dyDescent="0.2">
      <c r="K261" s="56"/>
      <c r="L261" s="423"/>
      <c r="T261" s="423"/>
    </row>
    <row r="262" spans="11:20" ht="15.75" customHeight="1" x14ac:dyDescent="0.2">
      <c r="K262" s="56"/>
      <c r="L262" s="423"/>
      <c r="T262" s="423"/>
    </row>
    <row r="263" spans="11:20" ht="15.75" customHeight="1" x14ac:dyDescent="0.2">
      <c r="K263" s="56"/>
      <c r="L263" s="423"/>
      <c r="T263" s="423"/>
    </row>
    <row r="264" spans="11:20" ht="15.75" customHeight="1" x14ac:dyDescent="0.2">
      <c r="K264" s="56"/>
      <c r="L264" s="423"/>
      <c r="T264" s="423"/>
    </row>
    <row r="265" spans="11:20" ht="15.75" customHeight="1" x14ac:dyDescent="0.2">
      <c r="K265" s="56"/>
      <c r="L265" s="423"/>
      <c r="T265" s="423"/>
    </row>
    <row r="266" spans="11:20" ht="15.75" customHeight="1" x14ac:dyDescent="0.2">
      <c r="K266" s="56"/>
      <c r="L266" s="423"/>
      <c r="T266" s="423"/>
    </row>
    <row r="267" spans="11:20" ht="15.75" customHeight="1" x14ac:dyDescent="0.2">
      <c r="K267" s="56"/>
      <c r="L267" s="423"/>
      <c r="T267" s="423"/>
    </row>
    <row r="268" spans="11:20" ht="15.75" customHeight="1" x14ac:dyDescent="0.2">
      <c r="K268" s="56"/>
      <c r="L268" s="423"/>
      <c r="T268" s="423"/>
    </row>
    <row r="269" spans="11:20" ht="15.75" customHeight="1" x14ac:dyDescent="0.2">
      <c r="K269" s="56"/>
      <c r="L269" s="423"/>
      <c r="T269" s="423"/>
    </row>
    <row r="270" spans="11:20" ht="15.75" customHeight="1" x14ac:dyDescent="0.2">
      <c r="K270" s="56"/>
      <c r="L270" s="423"/>
      <c r="T270" s="423"/>
    </row>
    <row r="271" spans="11:20" ht="15.75" customHeight="1" x14ac:dyDescent="0.2">
      <c r="K271" s="56"/>
      <c r="L271" s="423"/>
      <c r="T271" s="423"/>
    </row>
    <row r="272" spans="11:20" ht="15.75" customHeight="1" x14ac:dyDescent="0.2">
      <c r="K272" s="56"/>
      <c r="L272" s="423"/>
      <c r="T272" s="423"/>
    </row>
    <row r="273" spans="11:20" ht="15.75" customHeight="1" x14ac:dyDescent="0.2">
      <c r="K273" s="56"/>
      <c r="L273" s="423"/>
      <c r="T273" s="423"/>
    </row>
    <row r="274" spans="11:20" ht="15.75" customHeight="1" x14ac:dyDescent="0.2">
      <c r="K274" s="56"/>
      <c r="L274" s="423"/>
      <c r="T274" s="423"/>
    </row>
    <row r="275" spans="11:20" ht="15.75" customHeight="1" x14ac:dyDescent="0.2">
      <c r="K275" s="56"/>
      <c r="L275" s="423"/>
      <c r="T275" s="423"/>
    </row>
    <row r="276" spans="11:20" ht="15.75" customHeight="1" x14ac:dyDescent="0.2">
      <c r="K276" s="56"/>
      <c r="L276" s="423"/>
      <c r="T276" s="423"/>
    </row>
    <row r="277" spans="11:20" ht="15.75" customHeight="1" x14ac:dyDescent="0.2">
      <c r="K277" s="56"/>
      <c r="L277" s="423"/>
      <c r="T277" s="423"/>
    </row>
    <row r="278" spans="11:20" ht="15.75" customHeight="1" x14ac:dyDescent="0.2">
      <c r="K278" s="56"/>
      <c r="L278" s="423"/>
      <c r="T278" s="423"/>
    </row>
    <row r="279" spans="11:20" ht="15.75" customHeight="1" x14ac:dyDescent="0.2">
      <c r="K279" s="56"/>
      <c r="L279" s="423"/>
      <c r="T279" s="423"/>
    </row>
    <row r="280" spans="11:20" ht="15.75" customHeight="1" x14ac:dyDescent="0.2">
      <c r="K280" s="56"/>
      <c r="L280" s="423"/>
      <c r="T280" s="423"/>
    </row>
    <row r="281" spans="11:20" ht="15.75" customHeight="1" x14ac:dyDescent="0.2">
      <c r="K281" s="56"/>
      <c r="L281" s="423"/>
      <c r="T281" s="423"/>
    </row>
    <row r="282" spans="11:20" ht="15.75" customHeight="1" x14ac:dyDescent="0.2">
      <c r="K282" s="56"/>
      <c r="L282" s="423"/>
      <c r="T282" s="423"/>
    </row>
    <row r="283" spans="11:20" ht="15.75" customHeight="1" x14ac:dyDescent="0.2">
      <c r="K283" s="56"/>
      <c r="L283" s="423"/>
      <c r="T283" s="423"/>
    </row>
    <row r="284" spans="11:20" ht="15.75" customHeight="1" x14ac:dyDescent="0.2">
      <c r="K284" s="56"/>
      <c r="L284" s="423"/>
      <c r="T284" s="423"/>
    </row>
    <row r="285" spans="11:20" ht="15.75" customHeight="1" x14ac:dyDescent="0.2">
      <c r="K285" s="56"/>
      <c r="L285" s="423"/>
      <c r="T285" s="423"/>
    </row>
    <row r="286" spans="11:20" ht="15.75" customHeight="1" x14ac:dyDescent="0.2">
      <c r="K286" s="56"/>
      <c r="L286" s="423"/>
      <c r="T286" s="423"/>
    </row>
    <row r="287" spans="11:20" ht="15.75" customHeight="1" x14ac:dyDescent="0.2">
      <c r="K287" s="56"/>
      <c r="L287" s="423"/>
      <c r="T287" s="423"/>
    </row>
    <row r="288" spans="11:20" ht="15.75" customHeight="1" x14ac:dyDescent="0.2">
      <c r="K288" s="56"/>
      <c r="L288" s="423"/>
      <c r="T288" s="423"/>
    </row>
    <row r="289" spans="11:20" ht="15.75" customHeight="1" x14ac:dyDescent="0.2">
      <c r="K289" s="56"/>
      <c r="L289" s="423"/>
      <c r="T289" s="423"/>
    </row>
    <row r="290" spans="11:20" ht="15.75" customHeight="1" x14ac:dyDescent="0.2">
      <c r="K290" s="56"/>
      <c r="L290" s="423"/>
      <c r="T290" s="423"/>
    </row>
    <row r="291" spans="11:20" ht="15.75" customHeight="1" x14ac:dyDescent="0.2">
      <c r="K291" s="56"/>
      <c r="L291" s="423"/>
      <c r="T291" s="423"/>
    </row>
    <row r="292" spans="11:20" ht="15.75" customHeight="1" x14ac:dyDescent="0.2">
      <c r="K292" s="56"/>
      <c r="L292" s="423"/>
      <c r="T292" s="423"/>
    </row>
    <row r="293" spans="11:20" ht="15.75" customHeight="1" x14ac:dyDescent="0.2">
      <c r="K293" s="56"/>
      <c r="L293" s="423"/>
      <c r="T293" s="423"/>
    </row>
    <row r="294" spans="11:20" ht="15.75" customHeight="1" x14ac:dyDescent="0.2">
      <c r="K294" s="56"/>
      <c r="L294" s="423"/>
      <c r="T294" s="423"/>
    </row>
    <row r="295" spans="11:20" ht="15.75" customHeight="1" x14ac:dyDescent="0.2">
      <c r="K295" s="56"/>
      <c r="L295" s="423"/>
      <c r="T295" s="423"/>
    </row>
    <row r="296" spans="11:20" ht="15.75" customHeight="1" x14ac:dyDescent="0.2">
      <c r="K296" s="56"/>
      <c r="L296" s="423"/>
      <c r="T296" s="423"/>
    </row>
    <row r="297" spans="11:20" ht="15.75" customHeight="1" x14ac:dyDescent="0.2">
      <c r="K297" s="56"/>
      <c r="L297" s="423"/>
      <c r="T297" s="423"/>
    </row>
    <row r="298" spans="11:20" ht="15.75" customHeight="1" x14ac:dyDescent="0.2">
      <c r="K298" s="56"/>
      <c r="L298" s="423"/>
      <c r="T298" s="423"/>
    </row>
    <row r="299" spans="11:20" ht="15.75" customHeight="1" x14ac:dyDescent="0.2">
      <c r="K299" s="56"/>
      <c r="L299" s="423"/>
      <c r="T299" s="423"/>
    </row>
    <row r="300" spans="11:20" ht="15.75" customHeight="1" x14ac:dyDescent="0.2">
      <c r="K300" s="56"/>
      <c r="L300" s="423"/>
      <c r="T300" s="423"/>
    </row>
    <row r="301" spans="11:20" ht="15.75" customHeight="1" x14ac:dyDescent="0.2">
      <c r="K301" s="56"/>
      <c r="L301" s="423"/>
      <c r="T301" s="423"/>
    </row>
    <row r="302" spans="11:20" ht="15.75" customHeight="1" x14ac:dyDescent="0.2">
      <c r="K302" s="56"/>
      <c r="L302" s="423"/>
      <c r="T302" s="423"/>
    </row>
    <row r="303" spans="11:20" ht="15.75" customHeight="1" x14ac:dyDescent="0.2">
      <c r="K303" s="56"/>
      <c r="L303" s="423"/>
      <c r="T303" s="423"/>
    </row>
    <row r="304" spans="11:20" ht="15.75" customHeight="1" x14ac:dyDescent="0.2">
      <c r="K304" s="56"/>
      <c r="L304" s="423"/>
      <c r="T304" s="423"/>
    </row>
    <row r="305" spans="11:20" ht="15.75" customHeight="1" x14ac:dyDescent="0.2">
      <c r="K305" s="56"/>
      <c r="L305" s="423"/>
      <c r="T305" s="423"/>
    </row>
    <row r="306" spans="11:20" ht="15.75" customHeight="1" x14ac:dyDescent="0.2">
      <c r="K306" s="56"/>
      <c r="L306" s="423"/>
      <c r="T306" s="423"/>
    </row>
    <row r="307" spans="11:20" ht="15.75" customHeight="1" x14ac:dyDescent="0.2">
      <c r="K307" s="56"/>
      <c r="L307" s="423"/>
      <c r="T307" s="423"/>
    </row>
    <row r="308" spans="11:20" ht="15.75" customHeight="1" x14ac:dyDescent="0.2">
      <c r="K308" s="56"/>
      <c r="L308" s="423"/>
      <c r="T308" s="423"/>
    </row>
    <row r="309" spans="11:20" ht="15.75" customHeight="1" x14ac:dyDescent="0.2">
      <c r="K309" s="56"/>
      <c r="L309" s="423"/>
      <c r="T309" s="423"/>
    </row>
    <row r="310" spans="11:20" ht="15.75" customHeight="1" x14ac:dyDescent="0.2">
      <c r="K310" s="56"/>
      <c r="L310" s="423"/>
      <c r="T310" s="423"/>
    </row>
    <row r="311" spans="11:20" ht="15.75" customHeight="1" x14ac:dyDescent="0.2">
      <c r="K311" s="56"/>
      <c r="L311" s="423"/>
      <c r="T311" s="423"/>
    </row>
    <row r="312" spans="11:20" ht="15.75" customHeight="1" x14ac:dyDescent="0.2">
      <c r="K312" s="56"/>
      <c r="L312" s="423"/>
      <c r="T312" s="423"/>
    </row>
    <row r="313" spans="11:20" ht="15.75" customHeight="1" x14ac:dyDescent="0.2">
      <c r="K313" s="56"/>
      <c r="L313" s="423"/>
      <c r="T313" s="423"/>
    </row>
    <row r="314" spans="11:20" ht="15.75" customHeight="1" x14ac:dyDescent="0.2">
      <c r="K314" s="56"/>
      <c r="L314" s="423"/>
      <c r="T314" s="423"/>
    </row>
    <row r="315" spans="11:20" ht="15.75" customHeight="1" x14ac:dyDescent="0.2">
      <c r="K315" s="56"/>
      <c r="L315" s="423"/>
      <c r="T315" s="423"/>
    </row>
    <row r="316" spans="11:20" ht="15.75" customHeight="1" x14ac:dyDescent="0.2">
      <c r="K316" s="56"/>
      <c r="L316" s="423"/>
      <c r="T316" s="423"/>
    </row>
    <row r="317" spans="11:20" ht="15.75" customHeight="1" x14ac:dyDescent="0.2">
      <c r="K317" s="56"/>
      <c r="L317" s="423"/>
      <c r="T317" s="423"/>
    </row>
    <row r="318" spans="11:20" ht="15.75" customHeight="1" x14ac:dyDescent="0.2">
      <c r="K318" s="56"/>
      <c r="L318" s="423"/>
      <c r="T318" s="423"/>
    </row>
    <row r="319" spans="11:20" ht="15.75" customHeight="1" x14ac:dyDescent="0.2">
      <c r="K319" s="56"/>
      <c r="L319" s="423"/>
      <c r="T319" s="423"/>
    </row>
    <row r="320" spans="11:20" ht="15.75" customHeight="1" x14ac:dyDescent="0.2">
      <c r="K320" s="56"/>
      <c r="L320" s="423"/>
      <c r="T320" s="423"/>
    </row>
    <row r="321" spans="11:20" ht="15.75" customHeight="1" x14ac:dyDescent="0.2">
      <c r="K321" s="56"/>
      <c r="L321" s="423"/>
      <c r="T321" s="423"/>
    </row>
    <row r="322" spans="11:20" ht="15.75" customHeight="1" x14ac:dyDescent="0.2">
      <c r="K322" s="56"/>
      <c r="L322" s="423"/>
      <c r="T322" s="423"/>
    </row>
    <row r="323" spans="11:20" ht="15.75" customHeight="1" x14ac:dyDescent="0.2">
      <c r="K323" s="56"/>
      <c r="L323" s="423"/>
      <c r="T323" s="423"/>
    </row>
    <row r="324" spans="11:20" ht="15.75" customHeight="1" x14ac:dyDescent="0.2">
      <c r="K324" s="56"/>
      <c r="L324" s="423"/>
      <c r="T324" s="423"/>
    </row>
    <row r="325" spans="11:20" ht="15.75" customHeight="1" x14ac:dyDescent="0.2">
      <c r="K325" s="56"/>
      <c r="L325" s="423"/>
      <c r="T325" s="423"/>
    </row>
    <row r="326" spans="11:20" ht="15.75" customHeight="1" x14ac:dyDescent="0.2">
      <c r="K326" s="56"/>
      <c r="L326" s="423"/>
      <c r="T326" s="423"/>
    </row>
    <row r="327" spans="11:20" ht="15.75" customHeight="1" x14ac:dyDescent="0.2">
      <c r="K327" s="56"/>
      <c r="L327" s="423"/>
      <c r="T327" s="423"/>
    </row>
    <row r="328" spans="11:20" ht="15.75" customHeight="1" x14ac:dyDescent="0.2">
      <c r="K328" s="56"/>
      <c r="L328" s="423"/>
      <c r="T328" s="423"/>
    </row>
    <row r="329" spans="11:20" ht="15.75" customHeight="1" x14ac:dyDescent="0.2">
      <c r="K329" s="56"/>
      <c r="L329" s="423"/>
      <c r="T329" s="423"/>
    </row>
    <row r="330" spans="11:20" ht="15.75" customHeight="1" x14ac:dyDescent="0.2">
      <c r="K330" s="56"/>
      <c r="L330" s="423"/>
      <c r="T330" s="423"/>
    </row>
    <row r="331" spans="11:20" ht="15.75" customHeight="1" x14ac:dyDescent="0.2">
      <c r="K331" s="56"/>
      <c r="L331" s="423"/>
      <c r="T331" s="423"/>
    </row>
    <row r="332" spans="11:20" ht="15.75" customHeight="1" x14ac:dyDescent="0.2">
      <c r="K332" s="56"/>
      <c r="L332" s="423"/>
      <c r="T332" s="423"/>
    </row>
    <row r="333" spans="11:20" ht="15.75" customHeight="1" x14ac:dyDescent="0.2">
      <c r="K333" s="56"/>
      <c r="L333" s="423"/>
      <c r="T333" s="423"/>
    </row>
    <row r="334" spans="11:20" ht="15.75" customHeight="1" x14ac:dyDescent="0.2">
      <c r="K334" s="56"/>
      <c r="L334" s="423"/>
      <c r="T334" s="423"/>
    </row>
    <row r="335" spans="11:20" ht="15.75" customHeight="1" x14ac:dyDescent="0.2">
      <c r="K335" s="56"/>
      <c r="L335" s="423"/>
      <c r="T335" s="423"/>
    </row>
    <row r="336" spans="11:20" ht="15.75" customHeight="1" x14ac:dyDescent="0.2">
      <c r="K336" s="56"/>
      <c r="L336" s="423"/>
      <c r="T336" s="423"/>
    </row>
    <row r="337" spans="11:20" ht="15.75" customHeight="1" x14ac:dyDescent="0.2">
      <c r="K337" s="56"/>
      <c r="L337" s="423"/>
      <c r="T337" s="423"/>
    </row>
    <row r="338" spans="11:20" ht="15.75" customHeight="1" x14ac:dyDescent="0.2">
      <c r="K338" s="56"/>
      <c r="L338" s="423"/>
      <c r="T338" s="423"/>
    </row>
    <row r="339" spans="11:20" ht="15.75" customHeight="1" x14ac:dyDescent="0.2">
      <c r="K339" s="56"/>
      <c r="L339" s="423"/>
      <c r="T339" s="423"/>
    </row>
    <row r="340" spans="11:20" ht="15.75" customHeight="1" x14ac:dyDescent="0.2">
      <c r="K340" s="56"/>
      <c r="L340" s="423"/>
      <c r="T340" s="423"/>
    </row>
    <row r="341" spans="11:20" ht="15.75" customHeight="1" x14ac:dyDescent="0.2">
      <c r="K341" s="56"/>
      <c r="L341" s="423"/>
      <c r="T341" s="423"/>
    </row>
    <row r="342" spans="11:20" ht="15.75" customHeight="1" x14ac:dyDescent="0.2">
      <c r="K342" s="56"/>
      <c r="L342" s="423"/>
      <c r="T342" s="423"/>
    </row>
    <row r="343" spans="11:20" ht="15.75" customHeight="1" x14ac:dyDescent="0.2">
      <c r="K343" s="56"/>
      <c r="L343" s="423"/>
      <c r="T343" s="423"/>
    </row>
    <row r="344" spans="11:20" ht="15.75" customHeight="1" x14ac:dyDescent="0.2">
      <c r="K344" s="56"/>
      <c r="L344" s="423"/>
      <c r="T344" s="423"/>
    </row>
    <row r="345" spans="11:20" ht="15.75" customHeight="1" x14ac:dyDescent="0.2">
      <c r="K345" s="56"/>
      <c r="L345" s="423"/>
      <c r="T345" s="423"/>
    </row>
    <row r="346" spans="11:20" ht="15.75" customHeight="1" x14ac:dyDescent="0.2">
      <c r="K346" s="56"/>
      <c r="L346" s="423"/>
      <c r="T346" s="423"/>
    </row>
    <row r="347" spans="11:20" ht="15.75" customHeight="1" x14ac:dyDescent="0.2">
      <c r="K347" s="56"/>
      <c r="L347" s="423"/>
      <c r="T347" s="423"/>
    </row>
    <row r="348" spans="11:20" ht="15.75" customHeight="1" x14ac:dyDescent="0.2">
      <c r="K348" s="56"/>
      <c r="L348" s="423"/>
      <c r="T348" s="423"/>
    </row>
    <row r="349" spans="11:20" ht="15.75" customHeight="1" x14ac:dyDescent="0.2">
      <c r="K349" s="56"/>
      <c r="L349" s="423"/>
      <c r="T349" s="423"/>
    </row>
    <row r="350" spans="11:20" ht="15.75" customHeight="1" x14ac:dyDescent="0.2">
      <c r="K350" s="56"/>
      <c r="L350" s="423"/>
      <c r="T350" s="423"/>
    </row>
    <row r="351" spans="11:20" ht="15.75" customHeight="1" x14ac:dyDescent="0.2">
      <c r="K351" s="56"/>
      <c r="L351" s="423"/>
      <c r="T351" s="423"/>
    </row>
    <row r="352" spans="11:20" ht="15.75" customHeight="1" x14ac:dyDescent="0.2">
      <c r="K352" s="56"/>
      <c r="L352" s="423"/>
      <c r="T352" s="423"/>
    </row>
    <row r="353" spans="11:20" ht="15.75" customHeight="1" x14ac:dyDescent="0.2">
      <c r="K353" s="56"/>
      <c r="L353" s="423"/>
      <c r="T353" s="423"/>
    </row>
    <row r="354" spans="11:20" ht="15.75" customHeight="1" x14ac:dyDescent="0.2">
      <c r="K354" s="56"/>
      <c r="L354" s="423"/>
      <c r="T354" s="423"/>
    </row>
    <row r="355" spans="11:20" ht="15.75" customHeight="1" x14ac:dyDescent="0.2">
      <c r="K355" s="56"/>
      <c r="L355" s="423"/>
      <c r="T355" s="423"/>
    </row>
    <row r="356" spans="11:20" ht="15.75" customHeight="1" x14ac:dyDescent="0.2">
      <c r="K356" s="56"/>
      <c r="L356" s="423"/>
      <c r="T356" s="423"/>
    </row>
    <row r="357" spans="11:20" ht="15.75" customHeight="1" x14ac:dyDescent="0.2">
      <c r="K357" s="56"/>
      <c r="L357" s="423"/>
      <c r="T357" s="423"/>
    </row>
    <row r="358" spans="11:20" ht="15.75" customHeight="1" x14ac:dyDescent="0.2">
      <c r="K358" s="56"/>
      <c r="L358" s="423"/>
      <c r="T358" s="423"/>
    </row>
    <row r="359" spans="11:20" ht="15.75" customHeight="1" x14ac:dyDescent="0.2">
      <c r="K359" s="56"/>
      <c r="L359" s="423"/>
      <c r="T359" s="423"/>
    </row>
    <row r="360" spans="11:20" ht="15.75" customHeight="1" x14ac:dyDescent="0.2">
      <c r="K360" s="56"/>
      <c r="L360" s="423"/>
      <c r="T360" s="423"/>
    </row>
    <row r="361" spans="11:20" ht="15.75" customHeight="1" x14ac:dyDescent="0.2">
      <c r="K361" s="56"/>
      <c r="L361" s="423"/>
      <c r="T361" s="423"/>
    </row>
    <row r="362" spans="11:20" ht="15.75" customHeight="1" x14ac:dyDescent="0.2">
      <c r="K362" s="56"/>
      <c r="L362" s="423"/>
      <c r="T362" s="423"/>
    </row>
    <row r="363" spans="11:20" ht="15.75" customHeight="1" x14ac:dyDescent="0.2">
      <c r="K363" s="56"/>
      <c r="L363" s="423"/>
      <c r="T363" s="423"/>
    </row>
    <row r="364" spans="11:20" ht="15.75" customHeight="1" x14ac:dyDescent="0.2">
      <c r="K364" s="56"/>
      <c r="L364" s="423"/>
      <c r="T364" s="423"/>
    </row>
    <row r="365" spans="11:20" ht="15.75" customHeight="1" x14ac:dyDescent="0.2">
      <c r="K365" s="56"/>
      <c r="L365" s="423"/>
      <c r="T365" s="423"/>
    </row>
    <row r="366" spans="11:20" ht="15.75" customHeight="1" x14ac:dyDescent="0.2">
      <c r="K366" s="56"/>
      <c r="L366" s="423"/>
      <c r="T366" s="423"/>
    </row>
    <row r="367" spans="11:20" ht="15.75" customHeight="1" x14ac:dyDescent="0.2">
      <c r="K367" s="56"/>
      <c r="L367" s="423"/>
      <c r="T367" s="423"/>
    </row>
    <row r="368" spans="11:20" ht="15.75" customHeight="1" x14ac:dyDescent="0.2">
      <c r="K368" s="56"/>
      <c r="L368" s="423"/>
      <c r="T368" s="423"/>
    </row>
    <row r="369" spans="11:20" ht="15.75" customHeight="1" x14ac:dyDescent="0.2">
      <c r="K369" s="56"/>
      <c r="L369" s="423"/>
      <c r="T369" s="423"/>
    </row>
    <row r="370" spans="11:20" ht="15.75" customHeight="1" x14ac:dyDescent="0.2">
      <c r="K370" s="56"/>
      <c r="L370" s="423"/>
      <c r="T370" s="423"/>
    </row>
    <row r="371" spans="11:20" ht="15.75" customHeight="1" x14ac:dyDescent="0.2">
      <c r="K371" s="56"/>
      <c r="L371" s="423"/>
      <c r="T371" s="423"/>
    </row>
    <row r="372" spans="11:20" ht="15.75" customHeight="1" x14ac:dyDescent="0.2">
      <c r="K372" s="56"/>
      <c r="L372" s="423"/>
      <c r="T372" s="423"/>
    </row>
    <row r="373" spans="11:20" ht="15.75" customHeight="1" x14ac:dyDescent="0.2">
      <c r="K373" s="56"/>
      <c r="L373" s="423"/>
      <c r="T373" s="423"/>
    </row>
    <row r="374" spans="11:20" ht="15.75" customHeight="1" x14ac:dyDescent="0.2">
      <c r="K374" s="56"/>
      <c r="L374" s="423"/>
      <c r="T374" s="423"/>
    </row>
    <row r="375" spans="11:20" ht="15.75" customHeight="1" x14ac:dyDescent="0.2">
      <c r="K375" s="56"/>
      <c r="L375" s="423"/>
      <c r="T375" s="423"/>
    </row>
    <row r="376" spans="11:20" ht="15.75" customHeight="1" x14ac:dyDescent="0.2">
      <c r="K376" s="56"/>
      <c r="L376" s="423"/>
      <c r="T376" s="423"/>
    </row>
    <row r="377" spans="11:20" ht="15.75" customHeight="1" x14ac:dyDescent="0.2">
      <c r="K377" s="56"/>
      <c r="L377" s="423"/>
      <c r="T377" s="423"/>
    </row>
    <row r="378" spans="11:20" ht="15.75" customHeight="1" x14ac:dyDescent="0.2">
      <c r="K378" s="56"/>
      <c r="L378" s="423"/>
      <c r="T378" s="423"/>
    </row>
    <row r="379" spans="11:20" ht="15.75" customHeight="1" x14ac:dyDescent="0.2">
      <c r="K379" s="56"/>
      <c r="L379" s="423"/>
      <c r="T379" s="423"/>
    </row>
    <row r="380" spans="11:20" ht="15.75" customHeight="1" x14ac:dyDescent="0.2">
      <c r="K380" s="56"/>
      <c r="L380" s="423"/>
      <c r="T380" s="423"/>
    </row>
    <row r="381" spans="11:20" ht="15.75" customHeight="1" x14ac:dyDescent="0.2">
      <c r="K381" s="56"/>
      <c r="L381" s="423"/>
      <c r="T381" s="423"/>
    </row>
    <row r="382" spans="11:20" ht="15.75" customHeight="1" x14ac:dyDescent="0.2">
      <c r="K382" s="56"/>
      <c r="L382" s="423"/>
      <c r="T382" s="423"/>
    </row>
    <row r="383" spans="11:20" ht="15.75" customHeight="1" x14ac:dyDescent="0.2">
      <c r="K383" s="56"/>
      <c r="L383" s="423"/>
      <c r="T383" s="423"/>
    </row>
    <row r="384" spans="11:20" ht="15.75" customHeight="1" x14ac:dyDescent="0.2">
      <c r="K384" s="56"/>
      <c r="L384" s="423"/>
      <c r="T384" s="423"/>
    </row>
    <row r="385" spans="11:20" ht="15.75" customHeight="1" x14ac:dyDescent="0.2">
      <c r="K385" s="56"/>
      <c r="L385" s="423"/>
      <c r="T385" s="423"/>
    </row>
    <row r="386" spans="11:20" ht="15.75" customHeight="1" x14ac:dyDescent="0.2">
      <c r="K386" s="56"/>
      <c r="L386" s="423"/>
      <c r="T386" s="423"/>
    </row>
    <row r="387" spans="11:20" ht="15.75" customHeight="1" x14ac:dyDescent="0.2">
      <c r="K387" s="56"/>
      <c r="L387" s="423"/>
      <c r="T387" s="423"/>
    </row>
    <row r="388" spans="11:20" ht="15.75" customHeight="1" x14ac:dyDescent="0.2">
      <c r="K388" s="56"/>
      <c r="L388" s="423"/>
      <c r="T388" s="423"/>
    </row>
    <row r="389" spans="11:20" ht="15.75" customHeight="1" x14ac:dyDescent="0.2">
      <c r="K389" s="56"/>
      <c r="L389" s="423"/>
      <c r="T389" s="423"/>
    </row>
    <row r="390" spans="11:20" ht="15.75" customHeight="1" x14ac:dyDescent="0.2">
      <c r="K390" s="56"/>
      <c r="L390" s="423"/>
      <c r="T390" s="423"/>
    </row>
    <row r="391" spans="11:20" ht="15.75" customHeight="1" x14ac:dyDescent="0.2">
      <c r="K391" s="56"/>
      <c r="L391" s="423"/>
      <c r="T391" s="423"/>
    </row>
    <row r="392" spans="11:20" ht="15.75" customHeight="1" x14ac:dyDescent="0.2">
      <c r="K392" s="56"/>
      <c r="L392" s="423"/>
      <c r="T392" s="423"/>
    </row>
    <row r="393" spans="11:20" ht="15.75" customHeight="1" x14ac:dyDescent="0.2">
      <c r="K393" s="56"/>
      <c r="L393" s="423"/>
      <c r="T393" s="423"/>
    </row>
    <row r="394" spans="11:20" ht="15.75" customHeight="1" x14ac:dyDescent="0.2">
      <c r="K394" s="56"/>
      <c r="L394" s="423"/>
      <c r="T394" s="423"/>
    </row>
    <row r="395" spans="11:20" ht="15.75" customHeight="1" x14ac:dyDescent="0.2">
      <c r="K395" s="56"/>
      <c r="L395" s="423"/>
      <c r="T395" s="423"/>
    </row>
    <row r="396" spans="11:20" ht="15.75" customHeight="1" x14ac:dyDescent="0.2">
      <c r="K396" s="56"/>
      <c r="L396" s="423"/>
      <c r="T396" s="423"/>
    </row>
    <row r="397" spans="11:20" ht="15.75" customHeight="1" x14ac:dyDescent="0.2">
      <c r="K397" s="56"/>
      <c r="L397" s="423"/>
      <c r="T397" s="423"/>
    </row>
    <row r="398" spans="11:20" ht="15.75" customHeight="1" x14ac:dyDescent="0.2">
      <c r="K398" s="56"/>
      <c r="L398" s="423"/>
      <c r="T398" s="423"/>
    </row>
    <row r="399" spans="11:20" ht="15.75" customHeight="1" x14ac:dyDescent="0.2">
      <c r="K399" s="56"/>
      <c r="L399" s="423"/>
      <c r="T399" s="423"/>
    </row>
    <row r="400" spans="11:20" ht="15.75" customHeight="1" x14ac:dyDescent="0.2">
      <c r="K400" s="56"/>
      <c r="L400" s="423"/>
      <c r="T400" s="423"/>
    </row>
    <row r="401" spans="11:20" ht="15.75" customHeight="1" x14ac:dyDescent="0.2">
      <c r="K401" s="56"/>
      <c r="L401" s="423"/>
      <c r="T401" s="423"/>
    </row>
    <row r="402" spans="11:20" ht="15.75" customHeight="1" x14ac:dyDescent="0.2">
      <c r="K402" s="56"/>
      <c r="L402" s="423"/>
      <c r="T402" s="423"/>
    </row>
    <row r="403" spans="11:20" ht="15.75" customHeight="1" x14ac:dyDescent="0.2">
      <c r="K403" s="56"/>
      <c r="L403" s="423"/>
      <c r="T403" s="423"/>
    </row>
    <row r="404" spans="11:20" ht="15.75" customHeight="1" x14ac:dyDescent="0.2">
      <c r="K404" s="56"/>
      <c r="L404" s="423"/>
      <c r="T404" s="423"/>
    </row>
    <row r="405" spans="11:20" ht="15.75" customHeight="1" x14ac:dyDescent="0.2">
      <c r="K405" s="56"/>
      <c r="L405" s="423"/>
      <c r="T405" s="423"/>
    </row>
    <row r="406" spans="11:20" ht="15.75" customHeight="1" x14ac:dyDescent="0.2">
      <c r="K406" s="56"/>
      <c r="L406" s="423"/>
      <c r="T406" s="423"/>
    </row>
    <row r="407" spans="11:20" ht="15.75" customHeight="1" x14ac:dyDescent="0.2">
      <c r="K407" s="56"/>
      <c r="L407" s="423"/>
      <c r="T407" s="423"/>
    </row>
    <row r="408" spans="11:20" ht="15.75" customHeight="1" x14ac:dyDescent="0.2">
      <c r="K408" s="56"/>
      <c r="L408" s="423"/>
      <c r="T408" s="423"/>
    </row>
    <row r="409" spans="11:20" ht="15.75" customHeight="1" x14ac:dyDescent="0.2">
      <c r="K409" s="56"/>
      <c r="L409" s="423"/>
      <c r="T409" s="423"/>
    </row>
    <row r="410" spans="11:20" ht="15.75" customHeight="1" x14ac:dyDescent="0.2">
      <c r="K410" s="56"/>
      <c r="L410" s="423"/>
      <c r="T410" s="423"/>
    </row>
    <row r="411" spans="11:20" ht="15.75" customHeight="1" x14ac:dyDescent="0.2">
      <c r="K411" s="56"/>
      <c r="L411" s="423"/>
      <c r="T411" s="423"/>
    </row>
    <row r="412" spans="11:20" ht="15.75" customHeight="1" x14ac:dyDescent="0.2">
      <c r="K412" s="56"/>
      <c r="L412" s="423"/>
      <c r="T412" s="423"/>
    </row>
    <row r="413" spans="11:20" ht="15.75" customHeight="1" x14ac:dyDescent="0.2">
      <c r="K413" s="56"/>
      <c r="L413" s="423"/>
      <c r="T413" s="423"/>
    </row>
    <row r="414" spans="11:20" ht="15.75" customHeight="1" x14ac:dyDescent="0.2">
      <c r="K414" s="56"/>
      <c r="L414" s="423"/>
      <c r="T414" s="423"/>
    </row>
    <row r="415" spans="11:20" ht="15.75" customHeight="1" x14ac:dyDescent="0.2">
      <c r="K415" s="56"/>
      <c r="L415" s="423"/>
      <c r="T415" s="423"/>
    </row>
    <row r="416" spans="11:20" ht="15.75" customHeight="1" x14ac:dyDescent="0.2">
      <c r="K416" s="56"/>
      <c r="L416" s="423"/>
      <c r="T416" s="423"/>
    </row>
    <row r="417" spans="11:20" ht="15.75" customHeight="1" x14ac:dyDescent="0.2">
      <c r="K417" s="56"/>
      <c r="L417" s="423"/>
      <c r="T417" s="423"/>
    </row>
    <row r="418" spans="11:20" ht="15.75" customHeight="1" x14ac:dyDescent="0.2">
      <c r="K418" s="56"/>
      <c r="L418" s="423"/>
      <c r="T418" s="423"/>
    </row>
    <row r="419" spans="11:20" ht="15.75" customHeight="1" x14ac:dyDescent="0.2">
      <c r="K419" s="56"/>
      <c r="L419" s="423"/>
      <c r="T419" s="423"/>
    </row>
    <row r="420" spans="11:20" ht="15.75" customHeight="1" x14ac:dyDescent="0.2">
      <c r="K420" s="56"/>
      <c r="L420" s="423"/>
      <c r="T420" s="423"/>
    </row>
    <row r="421" spans="11:20" ht="15.75" customHeight="1" x14ac:dyDescent="0.2">
      <c r="K421" s="56"/>
      <c r="L421" s="423"/>
      <c r="T421" s="423"/>
    </row>
    <row r="422" spans="11:20" ht="15.75" customHeight="1" x14ac:dyDescent="0.2">
      <c r="K422" s="56"/>
      <c r="L422" s="423"/>
      <c r="T422" s="423"/>
    </row>
    <row r="423" spans="11:20" ht="15.75" customHeight="1" x14ac:dyDescent="0.2">
      <c r="K423" s="56"/>
      <c r="L423" s="423"/>
      <c r="T423" s="423"/>
    </row>
    <row r="424" spans="11:20" ht="15.75" customHeight="1" x14ac:dyDescent="0.2">
      <c r="K424" s="56"/>
      <c r="L424" s="423"/>
      <c r="T424" s="423"/>
    </row>
    <row r="425" spans="11:20" ht="15.75" customHeight="1" x14ac:dyDescent="0.2">
      <c r="K425" s="56"/>
      <c r="L425" s="423"/>
      <c r="T425" s="423"/>
    </row>
    <row r="426" spans="11:20" ht="15.75" customHeight="1" x14ac:dyDescent="0.2">
      <c r="K426" s="56"/>
      <c r="L426" s="423"/>
      <c r="T426" s="423"/>
    </row>
    <row r="427" spans="11:20" ht="15.75" customHeight="1" x14ac:dyDescent="0.2">
      <c r="K427" s="56"/>
      <c r="L427" s="423"/>
      <c r="T427" s="423"/>
    </row>
    <row r="428" spans="11:20" ht="15.75" customHeight="1" x14ac:dyDescent="0.2">
      <c r="K428" s="56"/>
      <c r="L428" s="423"/>
      <c r="T428" s="423"/>
    </row>
    <row r="429" spans="11:20" ht="15.75" customHeight="1" x14ac:dyDescent="0.2">
      <c r="K429" s="56"/>
      <c r="L429" s="423"/>
      <c r="T429" s="423"/>
    </row>
    <row r="430" spans="11:20" ht="15.75" customHeight="1" x14ac:dyDescent="0.2">
      <c r="K430" s="56"/>
      <c r="L430" s="423"/>
      <c r="T430" s="423"/>
    </row>
    <row r="431" spans="11:20" ht="15.75" customHeight="1" x14ac:dyDescent="0.2">
      <c r="K431" s="56"/>
      <c r="L431" s="423"/>
      <c r="T431" s="423"/>
    </row>
    <row r="432" spans="11:20" ht="15.75" customHeight="1" x14ac:dyDescent="0.2">
      <c r="K432" s="56"/>
      <c r="L432" s="423"/>
      <c r="T432" s="423"/>
    </row>
    <row r="433" spans="11:20" ht="15.75" customHeight="1" x14ac:dyDescent="0.2">
      <c r="K433" s="56"/>
      <c r="L433" s="423"/>
      <c r="T433" s="423"/>
    </row>
    <row r="434" spans="11:20" ht="15.75" customHeight="1" x14ac:dyDescent="0.2">
      <c r="K434" s="56"/>
      <c r="L434" s="423"/>
      <c r="T434" s="423"/>
    </row>
    <row r="435" spans="11:20" ht="15.75" customHeight="1" x14ac:dyDescent="0.2">
      <c r="K435" s="56"/>
      <c r="L435" s="423"/>
      <c r="T435" s="423"/>
    </row>
    <row r="436" spans="11:20" ht="15.75" customHeight="1" x14ac:dyDescent="0.2">
      <c r="K436" s="56"/>
      <c r="L436" s="423"/>
      <c r="T436" s="423"/>
    </row>
    <row r="437" spans="11:20" ht="15.75" customHeight="1" x14ac:dyDescent="0.2">
      <c r="K437" s="56"/>
      <c r="L437" s="423"/>
      <c r="T437" s="423"/>
    </row>
    <row r="438" spans="11:20" ht="15.75" customHeight="1" x14ac:dyDescent="0.2">
      <c r="K438" s="56"/>
      <c r="L438" s="423"/>
      <c r="T438" s="423"/>
    </row>
    <row r="439" spans="11:20" ht="15.75" customHeight="1" x14ac:dyDescent="0.2">
      <c r="K439" s="56"/>
      <c r="L439" s="423"/>
      <c r="T439" s="423"/>
    </row>
    <row r="440" spans="11:20" ht="15.75" customHeight="1" x14ac:dyDescent="0.2">
      <c r="K440" s="56"/>
      <c r="L440" s="423"/>
      <c r="T440" s="423"/>
    </row>
    <row r="441" spans="11:20" ht="15.75" customHeight="1" x14ac:dyDescent="0.2">
      <c r="K441" s="56"/>
      <c r="L441" s="423"/>
      <c r="T441" s="423"/>
    </row>
    <row r="442" spans="11:20" ht="15.75" customHeight="1" x14ac:dyDescent="0.2">
      <c r="K442" s="56"/>
      <c r="L442" s="423"/>
      <c r="T442" s="423"/>
    </row>
    <row r="443" spans="11:20" ht="15.75" customHeight="1" x14ac:dyDescent="0.2">
      <c r="K443" s="56"/>
      <c r="L443" s="423"/>
      <c r="T443" s="423"/>
    </row>
    <row r="444" spans="11:20" ht="15.75" customHeight="1" x14ac:dyDescent="0.2">
      <c r="K444" s="56"/>
      <c r="L444" s="423"/>
      <c r="T444" s="423"/>
    </row>
    <row r="445" spans="11:20" ht="15.75" customHeight="1" x14ac:dyDescent="0.2">
      <c r="K445" s="56"/>
      <c r="L445" s="423"/>
      <c r="T445" s="423"/>
    </row>
    <row r="446" spans="11:20" ht="15.75" customHeight="1" x14ac:dyDescent="0.2">
      <c r="K446" s="56"/>
      <c r="L446" s="423"/>
      <c r="T446" s="423"/>
    </row>
    <row r="447" spans="11:20" ht="15.75" customHeight="1" x14ac:dyDescent="0.2">
      <c r="K447" s="56"/>
      <c r="L447" s="423"/>
      <c r="T447" s="423"/>
    </row>
    <row r="448" spans="11:20" ht="15.75" customHeight="1" x14ac:dyDescent="0.2">
      <c r="K448" s="56"/>
      <c r="L448" s="423"/>
      <c r="T448" s="423"/>
    </row>
    <row r="449" spans="11:20" ht="15.75" customHeight="1" x14ac:dyDescent="0.2">
      <c r="K449" s="56"/>
      <c r="L449" s="423"/>
      <c r="T449" s="423"/>
    </row>
    <row r="450" spans="11:20" ht="15.75" customHeight="1" x14ac:dyDescent="0.2">
      <c r="K450" s="56"/>
      <c r="L450" s="423"/>
      <c r="T450" s="423"/>
    </row>
    <row r="451" spans="11:20" ht="15.75" customHeight="1" x14ac:dyDescent="0.2">
      <c r="K451" s="56"/>
      <c r="L451" s="423"/>
      <c r="T451" s="423"/>
    </row>
    <row r="452" spans="11:20" ht="15.75" customHeight="1" x14ac:dyDescent="0.2">
      <c r="K452" s="56"/>
      <c r="L452" s="423"/>
      <c r="T452" s="423"/>
    </row>
    <row r="453" spans="11:20" ht="15.75" customHeight="1" x14ac:dyDescent="0.2">
      <c r="K453" s="56"/>
      <c r="L453" s="423"/>
      <c r="T453" s="423"/>
    </row>
    <row r="454" spans="11:20" ht="15.75" customHeight="1" x14ac:dyDescent="0.2">
      <c r="K454" s="56"/>
      <c r="L454" s="423"/>
      <c r="T454" s="423"/>
    </row>
    <row r="455" spans="11:20" ht="15.75" customHeight="1" x14ac:dyDescent="0.2">
      <c r="K455" s="56"/>
      <c r="L455" s="423"/>
      <c r="T455" s="423"/>
    </row>
    <row r="456" spans="11:20" ht="15.75" customHeight="1" x14ac:dyDescent="0.2">
      <c r="K456" s="56"/>
      <c r="L456" s="423"/>
      <c r="T456" s="423"/>
    </row>
    <row r="457" spans="11:20" ht="15.75" customHeight="1" x14ac:dyDescent="0.2">
      <c r="K457" s="56"/>
      <c r="L457" s="423"/>
      <c r="T457" s="423"/>
    </row>
    <row r="458" spans="11:20" ht="15.75" customHeight="1" x14ac:dyDescent="0.2">
      <c r="K458" s="56"/>
      <c r="L458" s="423"/>
      <c r="T458" s="423"/>
    </row>
    <row r="459" spans="11:20" ht="15.75" customHeight="1" x14ac:dyDescent="0.2">
      <c r="K459" s="56"/>
      <c r="L459" s="423"/>
      <c r="T459" s="423"/>
    </row>
    <row r="460" spans="11:20" ht="15.75" customHeight="1" x14ac:dyDescent="0.2">
      <c r="K460" s="56"/>
      <c r="L460" s="423"/>
      <c r="T460" s="423"/>
    </row>
    <row r="461" spans="11:20" ht="15.75" customHeight="1" x14ac:dyDescent="0.2">
      <c r="K461" s="56"/>
      <c r="L461" s="423"/>
      <c r="T461" s="423"/>
    </row>
    <row r="462" spans="11:20" ht="15.75" customHeight="1" x14ac:dyDescent="0.2">
      <c r="K462" s="56"/>
      <c r="L462" s="423"/>
      <c r="T462" s="423"/>
    </row>
    <row r="463" spans="11:20" ht="15.75" customHeight="1" x14ac:dyDescent="0.2">
      <c r="K463" s="56"/>
      <c r="L463" s="423"/>
      <c r="T463" s="423"/>
    </row>
    <row r="464" spans="11:20" ht="15.75" customHeight="1" x14ac:dyDescent="0.2">
      <c r="K464" s="56"/>
      <c r="L464" s="423"/>
      <c r="T464" s="423"/>
    </row>
    <row r="465" spans="11:20" ht="15.75" customHeight="1" x14ac:dyDescent="0.2">
      <c r="K465" s="56"/>
      <c r="L465" s="423"/>
      <c r="T465" s="423"/>
    </row>
    <row r="466" spans="11:20" ht="15.75" customHeight="1" x14ac:dyDescent="0.2">
      <c r="K466" s="56"/>
      <c r="L466" s="423"/>
      <c r="T466" s="423"/>
    </row>
    <row r="467" spans="11:20" ht="15.75" customHeight="1" x14ac:dyDescent="0.2">
      <c r="K467" s="56"/>
      <c r="L467" s="423"/>
      <c r="T467" s="423"/>
    </row>
    <row r="468" spans="11:20" ht="15.75" customHeight="1" x14ac:dyDescent="0.2">
      <c r="K468" s="56"/>
      <c r="L468" s="423"/>
      <c r="T468" s="423"/>
    </row>
    <row r="469" spans="11:20" ht="15.75" customHeight="1" x14ac:dyDescent="0.2">
      <c r="K469" s="56"/>
      <c r="L469" s="423"/>
      <c r="T469" s="423"/>
    </row>
    <row r="470" spans="11:20" ht="15.75" customHeight="1" x14ac:dyDescent="0.2">
      <c r="K470" s="56"/>
      <c r="L470" s="423"/>
      <c r="T470" s="423"/>
    </row>
    <row r="471" spans="11:20" ht="15.75" customHeight="1" x14ac:dyDescent="0.2">
      <c r="K471" s="56"/>
      <c r="L471" s="423"/>
      <c r="T471" s="423"/>
    </row>
    <row r="472" spans="11:20" ht="15.75" customHeight="1" x14ac:dyDescent="0.2">
      <c r="K472" s="56"/>
      <c r="L472" s="423"/>
      <c r="T472" s="423"/>
    </row>
    <row r="473" spans="11:20" ht="15.75" customHeight="1" x14ac:dyDescent="0.2">
      <c r="K473" s="56"/>
      <c r="L473" s="423"/>
      <c r="T473" s="423"/>
    </row>
    <row r="474" spans="11:20" ht="15.75" customHeight="1" x14ac:dyDescent="0.2">
      <c r="K474" s="56"/>
      <c r="L474" s="423"/>
      <c r="T474" s="423"/>
    </row>
    <row r="475" spans="11:20" ht="15.75" customHeight="1" x14ac:dyDescent="0.2">
      <c r="K475" s="56"/>
      <c r="L475" s="423"/>
      <c r="T475" s="423"/>
    </row>
    <row r="476" spans="11:20" ht="15.75" customHeight="1" x14ac:dyDescent="0.2">
      <c r="K476" s="56"/>
      <c r="L476" s="423"/>
      <c r="T476" s="423"/>
    </row>
    <row r="477" spans="11:20" ht="15.75" customHeight="1" x14ac:dyDescent="0.2">
      <c r="K477" s="56"/>
      <c r="L477" s="423"/>
      <c r="T477" s="423"/>
    </row>
    <row r="478" spans="11:20" ht="15.75" customHeight="1" x14ac:dyDescent="0.2">
      <c r="K478" s="56"/>
      <c r="L478" s="423"/>
      <c r="T478" s="423"/>
    </row>
    <row r="479" spans="11:20" ht="15.75" customHeight="1" x14ac:dyDescent="0.2">
      <c r="K479" s="56"/>
      <c r="L479" s="423"/>
      <c r="T479" s="423"/>
    </row>
    <row r="480" spans="11:20" ht="15.75" customHeight="1" x14ac:dyDescent="0.2">
      <c r="K480" s="56"/>
      <c r="L480" s="423"/>
      <c r="T480" s="423"/>
    </row>
    <row r="481" spans="11:20" ht="15.75" customHeight="1" x14ac:dyDescent="0.2">
      <c r="K481" s="56"/>
      <c r="L481" s="423"/>
      <c r="T481" s="423"/>
    </row>
    <row r="482" spans="11:20" ht="15.75" customHeight="1" x14ac:dyDescent="0.2">
      <c r="K482" s="56"/>
      <c r="L482" s="423"/>
      <c r="T482" s="423"/>
    </row>
    <row r="483" spans="11:20" ht="15.75" customHeight="1" x14ac:dyDescent="0.2">
      <c r="K483" s="56"/>
      <c r="L483" s="423"/>
      <c r="T483" s="423"/>
    </row>
    <row r="484" spans="11:20" ht="15.75" customHeight="1" x14ac:dyDescent="0.2">
      <c r="K484" s="56"/>
      <c r="L484" s="423"/>
      <c r="T484" s="423"/>
    </row>
    <row r="485" spans="11:20" ht="15.75" customHeight="1" x14ac:dyDescent="0.2">
      <c r="K485" s="56"/>
      <c r="L485" s="423"/>
      <c r="T485" s="423"/>
    </row>
    <row r="486" spans="11:20" ht="15.75" customHeight="1" x14ac:dyDescent="0.2">
      <c r="K486" s="56"/>
      <c r="L486" s="423"/>
      <c r="T486" s="423"/>
    </row>
    <row r="487" spans="11:20" ht="15.75" customHeight="1" x14ac:dyDescent="0.2">
      <c r="K487" s="56"/>
      <c r="L487" s="423"/>
      <c r="T487" s="423"/>
    </row>
    <row r="488" spans="11:20" ht="15.75" customHeight="1" x14ac:dyDescent="0.2">
      <c r="K488" s="56"/>
      <c r="L488" s="423"/>
      <c r="T488" s="423"/>
    </row>
    <row r="489" spans="11:20" ht="15.75" customHeight="1" x14ac:dyDescent="0.2">
      <c r="K489" s="56"/>
      <c r="L489" s="423"/>
      <c r="T489" s="423"/>
    </row>
    <row r="490" spans="11:20" ht="15.75" customHeight="1" x14ac:dyDescent="0.2">
      <c r="K490" s="56"/>
      <c r="L490" s="423"/>
      <c r="T490" s="423"/>
    </row>
    <row r="491" spans="11:20" ht="15.75" customHeight="1" x14ac:dyDescent="0.2">
      <c r="K491" s="56"/>
      <c r="L491" s="423"/>
      <c r="T491" s="423"/>
    </row>
    <row r="492" spans="11:20" ht="15.75" customHeight="1" x14ac:dyDescent="0.2">
      <c r="K492" s="56"/>
      <c r="L492" s="423"/>
      <c r="T492" s="423"/>
    </row>
    <row r="493" spans="11:20" ht="15.75" customHeight="1" x14ac:dyDescent="0.2">
      <c r="K493" s="56"/>
      <c r="L493" s="423"/>
      <c r="T493" s="423"/>
    </row>
    <row r="494" spans="11:20" ht="15.75" customHeight="1" x14ac:dyDescent="0.2">
      <c r="K494" s="56"/>
      <c r="L494" s="423"/>
      <c r="T494" s="423"/>
    </row>
    <row r="495" spans="11:20" ht="15.75" customHeight="1" x14ac:dyDescent="0.2">
      <c r="K495" s="56"/>
      <c r="L495" s="423"/>
      <c r="T495" s="423"/>
    </row>
    <row r="496" spans="11:20" ht="15.75" customHeight="1" x14ac:dyDescent="0.2">
      <c r="K496" s="56"/>
      <c r="L496" s="423"/>
      <c r="T496" s="423"/>
    </row>
    <row r="497" spans="11:20" ht="15.75" customHeight="1" x14ac:dyDescent="0.2">
      <c r="K497" s="56"/>
      <c r="L497" s="423"/>
      <c r="T497" s="423"/>
    </row>
    <row r="498" spans="11:20" ht="15.75" customHeight="1" x14ac:dyDescent="0.2">
      <c r="K498" s="56"/>
      <c r="L498" s="423"/>
      <c r="T498" s="423"/>
    </row>
    <row r="499" spans="11:20" ht="15.75" customHeight="1" x14ac:dyDescent="0.2">
      <c r="K499" s="56"/>
      <c r="L499" s="423"/>
      <c r="T499" s="423"/>
    </row>
    <row r="500" spans="11:20" ht="15.75" customHeight="1" x14ac:dyDescent="0.2">
      <c r="K500" s="56"/>
      <c r="L500" s="423"/>
      <c r="T500" s="423"/>
    </row>
    <row r="501" spans="11:20" ht="15.75" customHeight="1" x14ac:dyDescent="0.2">
      <c r="K501" s="56"/>
      <c r="L501" s="423"/>
      <c r="T501" s="423"/>
    </row>
    <row r="502" spans="11:20" ht="15.75" customHeight="1" x14ac:dyDescent="0.2">
      <c r="K502" s="56"/>
      <c r="L502" s="423"/>
      <c r="T502" s="423"/>
    </row>
    <row r="503" spans="11:20" ht="15.75" customHeight="1" x14ac:dyDescent="0.2">
      <c r="K503" s="56"/>
      <c r="L503" s="423"/>
      <c r="T503" s="423"/>
    </row>
    <row r="504" spans="11:20" ht="15.75" customHeight="1" x14ac:dyDescent="0.2">
      <c r="K504" s="56"/>
      <c r="L504" s="423"/>
      <c r="T504" s="423"/>
    </row>
    <row r="505" spans="11:20" ht="15.75" customHeight="1" x14ac:dyDescent="0.2">
      <c r="K505" s="56"/>
      <c r="L505" s="423"/>
      <c r="T505" s="423"/>
    </row>
    <row r="506" spans="11:20" ht="15.75" customHeight="1" x14ac:dyDescent="0.2">
      <c r="K506" s="56"/>
      <c r="L506" s="423"/>
      <c r="T506" s="423"/>
    </row>
    <row r="507" spans="11:20" ht="15.75" customHeight="1" x14ac:dyDescent="0.2">
      <c r="K507" s="56"/>
      <c r="L507" s="423"/>
      <c r="T507" s="423"/>
    </row>
    <row r="508" spans="11:20" ht="15.75" customHeight="1" x14ac:dyDescent="0.2">
      <c r="K508" s="56"/>
      <c r="L508" s="423"/>
      <c r="T508" s="423"/>
    </row>
    <row r="509" spans="11:20" ht="15.75" customHeight="1" x14ac:dyDescent="0.2">
      <c r="K509" s="56"/>
      <c r="L509" s="423"/>
      <c r="T509" s="423"/>
    </row>
    <row r="510" spans="11:20" ht="15.75" customHeight="1" x14ac:dyDescent="0.2">
      <c r="K510" s="56"/>
      <c r="L510" s="423"/>
      <c r="T510" s="423"/>
    </row>
    <row r="511" spans="11:20" ht="15.75" customHeight="1" x14ac:dyDescent="0.2">
      <c r="K511" s="56"/>
      <c r="L511" s="423"/>
      <c r="T511" s="423"/>
    </row>
    <row r="512" spans="11:20" ht="15.75" customHeight="1" x14ac:dyDescent="0.2">
      <c r="K512" s="56"/>
      <c r="L512" s="423"/>
      <c r="T512" s="423"/>
    </row>
    <row r="513" spans="11:20" ht="15.75" customHeight="1" x14ac:dyDescent="0.2">
      <c r="K513" s="56"/>
      <c r="L513" s="423"/>
      <c r="T513" s="423"/>
    </row>
    <row r="514" spans="11:20" ht="15.75" customHeight="1" x14ac:dyDescent="0.2">
      <c r="K514" s="56"/>
      <c r="L514" s="423"/>
      <c r="T514" s="423"/>
    </row>
    <row r="515" spans="11:20" ht="15.75" customHeight="1" x14ac:dyDescent="0.2">
      <c r="K515" s="56"/>
      <c r="L515" s="423"/>
      <c r="T515" s="423"/>
    </row>
    <row r="516" spans="11:20" ht="15.75" customHeight="1" x14ac:dyDescent="0.2">
      <c r="K516" s="56"/>
      <c r="L516" s="423"/>
      <c r="T516" s="423"/>
    </row>
    <row r="517" spans="11:20" ht="15.75" customHeight="1" x14ac:dyDescent="0.2">
      <c r="K517" s="56"/>
      <c r="L517" s="423"/>
      <c r="T517" s="423"/>
    </row>
    <row r="518" spans="11:20" ht="15.75" customHeight="1" x14ac:dyDescent="0.2">
      <c r="K518" s="56"/>
      <c r="L518" s="423"/>
      <c r="T518" s="423"/>
    </row>
    <row r="519" spans="11:20" ht="15.75" customHeight="1" x14ac:dyDescent="0.2">
      <c r="K519" s="56"/>
      <c r="L519" s="423"/>
      <c r="T519" s="423"/>
    </row>
    <row r="520" spans="11:20" ht="15.75" customHeight="1" x14ac:dyDescent="0.2">
      <c r="K520" s="56"/>
      <c r="L520" s="423"/>
      <c r="T520" s="423"/>
    </row>
    <row r="521" spans="11:20" ht="15.75" customHeight="1" x14ac:dyDescent="0.2">
      <c r="K521" s="56"/>
      <c r="L521" s="423"/>
      <c r="T521" s="423"/>
    </row>
    <row r="522" spans="11:20" ht="15.75" customHeight="1" x14ac:dyDescent="0.2">
      <c r="K522" s="56"/>
      <c r="L522" s="423"/>
      <c r="T522" s="423"/>
    </row>
    <row r="523" spans="11:20" ht="15.75" customHeight="1" x14ac:dyDescent="0.2">
      <c r="K523" s="56"/>
      <c r="L523" s="423"/>
      <c r="T523" s="423"/>
    </row>
    <row r="524" spans="11:20" ht="15.75" customHeight="1" x14ac:dyDescent="0.2">
      <c r="K524" s="56"/>
      <c r="L524" s="423"/>
      <c r="T524" s="423"/>
    </row>
    <row r="525" spans="11:20" ht="15.75" customHeight="1" x14ac:dyDescent="0.2">
      <c r="K525" s="56"/>
      <c r="L525" s="423"/>
      <c r="T525" s="423"/>
    </row>
    <row r="526" spans="11:20" ht="15.75" customHeight="1" x14ac:dyDescent="0.2">
      <c r="K526" s="56"/>
      <c r="L526" s="423"/>
      <c r="T526" s="423"/>
    </row>
    <row r="527" spans="11:20" ht="15.75" customHeight="1" x14ac:dyDescent="0.2">
      <c r="K527" s="56"/>
      <c r="L527" s="423"/>
      <c r="T527" s="423"/>
    </row>
    <row r="528" spans="11:20" ht="15.75" customHeight="1" x14ac:dyDescent="0.2">
      <c r="K528" s="56"/>
      <c r="L528" s="423"/>
      <c r="T528" s="423"/>
    </row>
    <row r="529" spans="11:20" ht="15.75" customHeight="1" x14ac:dyDescent="0.2">
      <c r="K529" s="56"/>
      <c r="L529" s="423"/>
      <c r="T529" s="423"/>
    </row>
    <row r="530" spans="11:20" ht="15.75" customHeight="1" x14ac:dyDescent="0.2">
      <c r="K530" s="56"/>
      <c r="L530" s="423"/>
      <c r="T530" s="423"/>
    </row>
    <row r="531" spans="11:20" ht="15.75" customHeight="1" x14ac:dyDescent="0.2">
      <c r="K531" s="56"/>
      <c r="L531" s="423"/>
      <c r="T531" s="423"/>
    </row>
    <row r="532" spans="11:20" ht="15.75" customHeight="1" x14ac:dyDescent="0.2">
      <c r="K532" s="56"/>
      <c r="L532" s="423"/>
      <c r="T532" s="423"/>
    </row>
    <row r="533" spans="11:20" ht="15.75" customHeight="1" x14ac:dyDescent="0.2">
      <c r="K533" s="56"/>
      <c r="L533" s="423"/>
      <c r="T533" s="423"/>
    </row>
    <row r="534" spans="11:20" ht="15.75" customHeight="1" x14ac:dyDescent="0.2">
      <c r="K534" s="56"/>
      <c r="L534" s="423"/>
      <c r="T534" s="423"/>
    </row>
    <row r="535" spans="11:20" ht="15.75" customHeight="1" x14ac:dyDescent="0.2">
      <c r="K535" s="56"/>
      <c r="L535" s="423"/>
      <c r="T535" s="423"/>
    </row>
    <row r="536" spans="11:20" ht="15.75" customHeight="1" x14ac:dyDescent="0.2">
      <c r="K536" s="56"/>
      <c r="L536" s="423"/>
      <c r="T536" s="423"/>
    </row>
    <row r="537" spans="11:20" ht="15.75" customHeight="1" x14ac:dyDescent="0.2">
      <c r="K537" s="56"/>
      <c r="L537" s="423"/>
      <c r="T537" s="423"/>
    </row>
    <row r="538" spans="11:20" ht="15.75" customHeight="1" x14ac:dyDescent="0.2">
      <c r="K538" s="56"/>
      <c r="L538" s="423"/>
      <c r="T538" s="423"/>
    </row>
    <row r="539" spans="11:20" ht="15.75" customHeight="1" x14ac:dyDescent="0.2">
      <c r="K539" s="56"/>
      <c r="L539" s="423"/>
      <c r="T539" s="423"/>
    </row>
    <row r="540" spans="11:20" ht="15.75" customHeight="1" x14ac:dyDescent="0.2">
      <c r="K540" s="56"/>
      <c r="L540" s="423"/>
      <c r="T540" s="423"/>
    </row>
    <row r="541" spans="11:20" ht="15.75" customHeight="1" x14ac:dyDescent="0.2">
      <c r="K541" s="56"/>
      <c r="L541" s="423"/>
      <c r="T541" s="423"/>
    </row>
    <row r="542" spans="11:20" ht="15.75" customHeight="1" x14ac:dyDescent="0.2">
      <c r="K542" s="56"/>
      <c r="L542" s="423"/>
      <c r="T542" s="423"/>
    </row>
    <row r="543" spans="11:20" ht="15.75" customHeight="1" x14ac:dyDescent="0.2">
      <c r="K543" s="56"/>
      <c r="L543" s="423"/>
      <c r="T543" s="423"/>
    </row>
    <row r="544" spans="11:20" ht="15.75" customHeight="1" x14ac:dyDescent="0.2">
      <c r="K544" s="56"/>
      <c r="L544" s="423"/>
      <c r="T544" s="423"/>
    </row>
    <row r="545" spans="11:20" ht="15.75" customHeight="1" x14ac:dyDescent="0.2">
      <c r="K545" s="56"/>
      <c r="L545" s="423"/>
      <c r="T545" s="423"/>
    </row>
    <row r="546" spans="11:20" ht="15.75" customHeight="1" x14ac:dyDescent="0.2">
      <c r="K546" s="56"/>
      <c r="L546" s="423"/>
      <c r="T546" s="423"/>
    </row>
    <row r="547" spans="11:20" ht="15.75" customHeight="1" x14ac:dyDescent="0.2">
      <c r="K547" s="56"/>
      <c r="L547" s="423"/>
      <c r="T547" s="423"/>
    </row>
    <row r="548" spans="11:20" ht="15.75" customHeight="1" x14ac:dyDescent="0.2">
      <c r="K548" s="56"/>
      <c r="L548" s="423"/>
      <c r="T548" s="423"/>
    </row>
    <row r="549" spans="11:20" ht="15.75" customHeight="1" x14ac:dyDescent="0.2">
      <c r="K549" s="56"/>
      <c r="L549" s="423"/>
      <c r="T549" s="423"/>
    </row>
    <row r="550" spans="11:20" ht="15.75" customHeight="1" x14ac:dyDescent="0.2">
      <c r="K550" s="56"/>
      <c r="L550" s="423"/>
      <c r="T550" s="423"/>
    </row>
    <row r="551" spans="11:20" ht="15.75" customHeight="1" x14ac:dyDescent="0.2">
      <c r="K551" s="56"/>
      <c r="L551" s="423"/>
      <c r="T551" s="423"/>
    </row>
    <row r="552" spans="11:20" ht="15.75" customHeight="1" x14ac:dyDescent="0.2">
      <c r="K552" s="56"/>
      <c r="L552" s="423"/>
      <c r="T552" s="423"/>
    </row>
    <row r="553" spans="11:20" ht="15.75" customHeight="1" x14ac:dyDescent="0.2">
      <c r="K553" s="56"/>
      <c r="L553" s="423"/>
      <c r="T553" s="423"/>
    </row>
    <row r="554" spans="11:20" ht="15.75" customHeight="1" x14ac:dyDescent="0.2">
      <c r="K554" s="56"/>
      <c r="L554" s="423"/>
      <c r="T554" s="423"/>
    </row>
    <row r="555" spans="11:20" ht="15.75" customHeight="1" x14ac:dyDescent="0.2">
      <c r="K555" s="56"/>
      <c r="L555" s="423"/>
      <c r="T555" s="423"/>
    </row>
    <row r="556" spans="11:20" ht="15.75" customHeight="1" x14ac:dyDescent="0.2">
      <c r="K556" s="56"/>
      <c r="L556" s="423"/>
      <c r="T556" s="423"/>
    </row>
    <row r="557" spans="11:20" ht="15.75" customHeight="1" x14ac:dyDescent="0.2">
      <c r="K557" s="56"/>
      <c r="L557" s="423"/>
      <c r="T557" s="423"/>
    </row>
    <row r="558" spans="11:20" ht="15.75" customHeight="1" x14ac:dyDescent="0.2">
      <c r="K558" s="56"/>
      <c r="L558" s="423"/>
      <c r="T558" s="423"/>
    </row>
    <row r="559" spans="11:20" ht="15.75" customHeight="1" x14ac:dyDescent="0.2">
      <c r="K559" s="56"/>
      <c r="L559" s="423"/>
      <c r="T559" s="423"/>
    </row>
    <row r="560" spans="11:20" ht="15.75" customHeight="1" x14ac:dyDescent="0.2">
      <c r="K560" s="56"/>
      <c r="L560" s="423"/>
      <c r="T560" s="423"/>
    </row>
    <row r="561" spans="11:20" ht="15.75" customHeight="1" x14ac:dyDescent="0.2">
      <c r="K561" s="56"/>
      <c r="L561" s="423"/>
      <c r="T561" s="423"/>
    </row>
    <row r="562" spans="11:20" ht="15.75" customHeight="1" x14ac:dyDescent="0.2">
      <c r="K562" s="56"/>
      <c r="L562" s="423"/>
      <c r="T562" s="423"/>
    </row>
    <row r="563" spans="11:20" ht="15.75" customHeight="1" x14ac:dyDescent="0.2">
      <c r="K563" s="56"/>
      <c r="L563" s="423"/>
      <c r="T563" s="423"/>
    </row>
    <row r="564" spans="11:20" ht="15.75" customHeight="1" x14ac:dyDescent="0.2">
      <c r="K564" s="56"/>
      <c r="L564" s="423"/>
      <c r="T564" s="423"/>
    </row>
    <row r="565" spans="11:20" ht="15.75" customHeight="1" x14ac:dyDescent="0.2">
      <c r="K565" s="56"/>
      <c r="L565" s="423"/>
      <c r="T565" s="423"/>
    </row>
    <row r="566" spans="11:20" ht="15.75" customHeight="1" x14ac:dyDescent="0.2">
      <c r="K566" s="56"/>
      <c r="L566" s="423"/>
      <c r="T566" s="423"/>
    </row>
    <row r="567" spans="11:20" ht="15.75" customHeight="1" x14ac:dyDescent="0.2">
      <c r="K567" s="56"/>
      <c r="L567" s="423"/>
      <c r="T567" s="423"/>
    </row>
    <row r="568" spans="11:20" ht="15.75" customHeight="1" x14ac:dyDescent="0.2">
      <c r="K568" s="56"/>
      <c r="L568" s="423"/>
      <c r="T568" s="423"/>
    </row>
    <row r="569" spans="11:20" ht="15.75" customHeight="1" x14ac:dyDescent="0.2">
      <c r="K569" s="56"/>
      <c r="L569" s="423"/>
      <c r="T569" s="423"/>
    </row>
    <row r="570" spans="11:20" ht="15.75" customHeight="1" x14ac:dyDescent="0.2">
      <c r="K570" s="56"/>
      <c r="L570" s="423"/>
      <c r="T570" s="423"/>
    </row>
    <row r="571" spans="11:20" ht="15.75" customHeight="1" x14ac:dyDescent="0.2">
      <c r="K571" s="56"/>
      <c r="L571" s="423"/>
      <c r="T571" s="423"/>
    </row>
    <row r="572" spans="11:20" ht="15.75" customHeight="1" x14ac:dyDescent="0.2">
      <c r="K572" s="56"/>
      <c r="L572" s="423"/>
      <c r="T572" s="423"/>
    </row>
    <row r="573" spans="11:20" ht="15.75" customHeight="1" x14ac:dyDescent="0.2">
      <c r="K573" s="56"/>
      <c r="L573" s="423"/>
      <c r="T573" s="423"/>
    </row>
    <row r="574" spans="11:20" ht="15.75" customHeight="1" x14ac:dyDescent="0.2">
      <c r="K574" s="56"/>
      <c r="L574" s="423"/>
      <c r="T574" s="423"/>
    </row>
    <row r="575" spans="11:20" ht="15.75" customHeight="1" x14ac:dyDescent="0.2">
      <c r="K575" s="56"/>
      <c r="L575" s="423"/>
      <c r="T575" s="423"/>
    </row>
    <row r="576" spans="11:20" ht="15.75" customHeight="1" x14ac:dyDescent="0.2">
      <c r="K576" s="56"/>
      <c r="L576" s="423"/>
      <c r="T576" s="423"/>
    </row>
    <row r="577" spans="11:20" ht="15.75" customHeight="1" x14ac:dyDescent="0.2">
      <c r="K577" s="56"/>
      <c r="L577" s="423"/>
      <c r="T577" s="423"/>
    </row>
    <row r="578" spans="11:20" ht="15.75" customHeight="1" x14ac:dyDescent="0.2">
      <c r="K578" s="56"/>
      <c r="L578" s="423"/>
      <c r="T578" s="423"/>
    </row>
    <row r="579" spans="11:20" ht="15.75" customHeight="1" x14ac:dyDescent="0.2">
      <c r="K579" s="56"/>
      <c r="L579" s="423"/>
      <c r="T579" s="423"/>
    </row>
    <row r="580" spans="11:20" ht="15.75" customHeight="1" x14ac:dyDescent="0.2">
      <c r="K580" s="56"/>
      <c r="L580" s="423"/>
      <c r="T580" s="423"/>
    </row>
    <row r="581" spans="11:20" ht="15.75" customHeight="1" x14ac:dyDescent="0.2">
      <c r="K581" s="56"/>
      <c r="L581" s="423"/>
      <c r="T581" s="423"/>
    </row>
    <row r="582" spans="11:20" ht="15.75" customHeight="1" x14ac:dyDescent="0.2">
      <c r="K582" s="56"/>
      <c r="L582" s="423"/>
      <c r="T582" s="423"/>
    </row>
    <row r="583" spans="11:20" ht="15.75" customHeight="1" x14ac:dyDescent="0.2">
      <c r="K583" s="56"/>
      <c r="L583" s="423"/>
      <c r="T583" s="423"/>
    </row>
    <row r="584" spans="11:20" ht="15.75" customHeight="1" x14ac:dyDescent="0.2">
      <c r="K584" s="56"/>
      <c r="L584" s="423"/>
      <c r="T584" s="423"/>
    </row>
    <row r="585" spans="11:20" ht="15.75" customHeight="1" x14ac:dyDescent="0.2">
      <c r="K585" s="56"/>
      <c r="L585" s="423"/>
      <c r="T585" s="423"/>
    </row>
    <row r="586" spans="11:20" ht="15.75" customHeight="1" x14ac:dyDescent="0.2">
      <c r="K586" s="56"/>
      <c r="L586" s="423"/>
      <c r="T586" s="423"/>
    </row>
    <row r="587" spans="11:20" ht="15.75" customHeight="1" x14ac:dyDescent="0.2">
      <c r="K587" s="56"/>
      <c r="L587" s="423"/>
      <c r="T587" s="423"/>
    </row>
    <row r="588" spans="11:20" ht="15.75" customHeight="1" x14ac:dyDescent="0.2">
      <c r="K588" s="56"/>
      <c r="L588" s="423"/>
      <c r="T588" s="423"/>
    </row>
    <row r="589" spans="11:20" ht="15.75" customHeight="1" x14ac:dyDescent="0.2">
      <c r="K589" s="56"/>
      <c r="L589" s="423"/>
      <c r="T589" s="423"/>
    </row>
    <row r="590" spans="11:20" ht="15.75" customHeight="1" x14ac:dyDescent="0.2">
      <c r="K590" s="56"/>
      <c r="L590" s="423"/>
      <c r="T590" s="423"/>
    </row>
    <row r="591" spans="11:20" ht="15.75" customHeight="1" x14ac:dyDescent="0.2">
      <c r="K591" s="56"/>
      <c r="L591" s="423"/>
      <c r="T591" s="423"/>
    </row>
    <row r="592" spans="11:20" ht="15.75" customHeight="1" x14ac:dyDescent="0.2">
      <c r="K592" s="56"/>
      <c r="L592" s="423"/>
      <c r="T592" s="423"/>
    </row>
    <row r="593" spans="11:20" ht="15.75" customHeight="1" x14ac:dyDescent="0.2">
      <c r="K593" s="56"/>
      <c r="L593" s="423"/>
      <c r="T593" s="423"/>
    </row>
    <row r="594" spans="11:20" ht="15.75" customHeight="1" x14ac:dyDescent="0.2">
      <c r="K594" s="56"/>
      <c r="L594" s="423"/>
      <c r="T594" s="423"/>
    </row>
    <row r="595" spans="11:20" ht="15.75" customHeight="1" x14ac:dyDescent="0.2">
      <c r="K595" s="56"/>
      <c r="L595" s="423"/>
      <c r="T595" s="423"/>
    </row>
    <row r="596" spans="11:20" ht="15.75" customHeight="1" x14ac:dyDescent="0.2">
      <c r="K596" s="56"/>
      <c r="L596" s="423"/>
      <c r="T596" s="423"/>
    </row>
    <row r="597" spans="11:20" ht="15.75" customHeight="1" x14ac:dyDescent="0.2">
      <c r="K597" s="56"/>
      <c r="L597" s="423"/>
      <c r="T597" s="423"/>
    </row>
    <row r="598" spans="11:20" ht="15.75" customHeight="1" x14ac:dyDescent="0.2">
      <c r="K598" s="56"/>
      <c r="L598" s="423"/>
      <c r="T598" s="423"/>
    </row>
    <row r="599" spans="11:20" ht="15.75" customHeight="1" x14ac:dyDescent="0.2">
      <c r="K599" s="56"/>
      <c r="L599" s="423"/>
      <c r="T599" s="423"/>
    </row>
    <row r="600" spans="11:20" ht="15.75" customHeight="1" x14ac:dyDescent="0.2">
      <c r="K600" s="56"/>
      <c r="L600" s="423"/>
      <c r="T600" s="423"/>
    </row>
    <row r="601" spans="11:20" ht="15.75" customHeight="1" x14ac:dyDescent="0.2">
      <c r="K601" s="56"/>
      <c r="L601" s="423"/>
      <c r="T601" s="423"/>
    </row>
    <row r="602" spans="11:20" ht="15.75" customHeight="1" x14ac:dyDescent="0.2">
      <c r="K602" s="56"/>
      <c r="L602" s="423"/>
      <c r="T602" s="423"/>
    </row>
    <row r="603" spans="11:20" ht="15.75" customHeight="1" x14ac:dyDescent="0.2">
      <c r="K603" s="56"/>
      <c r="L603" s="423"/>
      <c r="T603" s="423"/>
    </row>
    <row r="604" spans="11:20" ht="15.75" customHeight="1" x14ac:dyDescent="0.2">
      <c r="K604" s="56"/>
      <c r="L604" s="423"/>
      <c r="T604" s="423"/>
    </row>
    <row r="605" spans="11:20" ht="15.75" customHeight="1" x14ac:dyDescent="0.2">
      <c r="K605" s="56"/>
      <c r="L605" s="423"/>
      <c r="T605" s="423"/>
    </row>
    <row r="606" spans="11:20" ht="15.75" customHeight="1" x14ac:dyDescent="0.2">
      <c r="K606" s="56"/>
      <c r="L606" s="423"/>
      <c r="T606" s="423"/>
    </row>
    <row r="607" spans="11:20" ht="15.75" customHeight="1" x14ac:dyDescent="0.2">
      <c r="K607" s="56"/>
      <c r="L607" s="423"/>
      <c r="T607" s="423"/>
    </row>
    <row r="608" spans="11:20" ht="15.75" customHeight="1" x14ac:dyDescent="0.2">
      <c r="K608" s="56"/>
      <c r="L608" s="423"/>
      <c r="T608" s="423"/>
    </row>
    <row r="609" spans="11:20" ht="15.75" customHeight="1" x14ac:dyDescent="0.2">
      <c r="K609" s="56"/>
      <c r="L609" s="423"/>
      <c r="T609" s="423"/>
    </row>
    <row r="610" spans="11:20" ht="15.75" customHeight="1" x14ac:dyDescent="0.2">
      <c r="K610" s="56"/>
      <c r="L610" s="423"/>
      <c r="T610" s="423"/>
    </row>
    <row r="611" spans="11:20" ht="15.75" customHeight="1" x14ac:dyDescent="0.2">
      <c r="K611" s="56"/>
      <c r="L611" s="423"/>
      <c r="T611" s="423"/>
    </row>
    <row r="612" spans="11:20" ht="15.75" customHeight="1" x14ac:dyDescent="0.2">
      <c r="K612" s="56"/>
      <c r="L612" s="423"/>
      <c r="T612" s="423"/>
    </row>
    <row r="613" spans="11:20" ht="15.75" customHeight="1" x14ac:dyDescent="0.2">
      <c r="K613" s="56"/>
      <c r="L613" s="423"/>
      <c r="T613" s="423"/>
    </row>
    <row r="614" spans="11:20" ht="15.75" customHeight="1" x14ac:dyDescent="0.2">
      <c r="K614" s="56"/>
      <c r="L614" s="423"/>
      <c r="T614" s="423"/>
    </row>
    <row r="615" spans="11:20" ht="15.75" customHeight="1" x14ac:dyDescent="0.2">
      <c r="K615" s="56"/>
      <c r="L615" s="423"/>
      <c r="T615" s="423"/>
    </row>
    <row r="616" spans="11:20" ht="15.75" customHeight="1" x14ac:dyDescent="0.2">
      <c r="K616" s="56"/>
      <c r="L616" s="423"/>
      <c r="T616" s="423"/>
    </row>
    <row r="617" spans="11:20" ht="15.75" customHeight="1" x14ac:dyDescent="0.2">
      <c r="K617" s="56"/>
      <c r="L617" s="423"/>
      <c r="T617" s="423"/>
    </row>
    <row r="618" spans="11:20" ht="15.75" customHeight="1" x14ac:dyDescent="0.2">
      <c r="K618" s="56"/>
      <c r="L618" s="423"/>
      <c r="T618" s="423"/>
    </row>
    <row r="619" spans="11:20" ht="15.75" customHeight="1" x14ac:dyDescent="0.2">
      <c r="K619" s="56"/>
      <c r="L619" s="423"/>
      <c r="T619" s="423"/>
    </row>
    <row r="620" spans="11:20" ht="15.75" customHeight="1" x14ac:dyDescent="0.2">
      <c r="K620" s="56"/>
      <c r="L620" s="423"/>
      <c r="T620" s="423"/>
    </row>
    <row r="621" spans="11:20" ht="15.75" customHeight="1" x14ac:dyDescent="0.2">
      <c r="K621" s="56"/>
      <c r="L621" s="423"/>
      <c r="T621" s="423"/>
    </row>
    <row r="622" spans="11:20" ht="15.75" customHeight="1" x14ac:dyDescent="0.2">
      <c r="K622" s="56"/>
      <c r="L622" s="423"/>
      <c r="T622" s="423"/>
    </row>
    <row r="623" spans="11:20" ht="15.75" customHeight="1" x14ac:dyDescent="0.2">
      <c r="K623" s="56"/>
      <c r="L623" s="423"/>
      <c r="T623" s="423"/>
    </row>
    <row r="624" spans="11:20" ht="15.75" customHeight="1" x14ac:dyDescent="0.2">
      <c r="K624" s="56"/>
      <c r="L624" s="423"/>
      <c r="T624" s="423"/>
    </row>
    <row r="625" spans="11:20" ht="15.75" customHeight="1" x14ac:dyDescent="0.2">
      <c r="K625" s="56"/>
      <c r="L625" s="423"/>
      <c r="T625" s="423"/>
    </row>
    <row r="626" spans="11:20" ht="15.75" customHeight="1" x14ac:dyDescent="0.2">
      <c r="K626" s="56"/>
      <c r="L626" s="423"/>
      <c r="T626" s="423"/>
    </row>
    <row r="627" spans="11:20" ht="15.75" customHeight="1" x14ac:dyDescent="0.2">
      <c r="K627" s="56"/>
      <c r="L627" s="423"/>
      <c r="T627" s="423"/>
    </row>
    <row r="628" spans="11:20" ht="15.75" customHeight="1" x14ac:dyDescent="0.2">
      <c r="K628" s="56"/>
      <c r="L628" s="423"/>
      <c r="T628" s="423"/>
    </row>
    <row r="629" spans="11:20" ht="15.75" customHeight="1" x14ac:dyDescent="0.2">
      <c r="K629" s="56"/>
      <c r="L629" s="423"/>
      <c r="T629" s="423"/>
    </row>
    <row r="630" spans="11:20" ht="15.75" customHeight="1" x14ac:dyDescent="0.2">
      <c r="K630" s="56"/>
      <c r="L630" s="423"/>
      <c r="T630" s="423"/>
    </row>
    <row r="631" spans="11:20" ht="15.75" customHeight="1" x14ac:dyDescent="0.2">
      <c r="K631" s="56"/>
      <c r="L631" s="423"/>
      <c r="T631" s="423"/>
    </row>
    <row r="632" spans="11:20" ht="15.75" customHeight="1" x14ac:dyDescent="0.2">
      <c r="K632" s="56"/>
      <c r="L632" s="423"/>
      <c r="T632" s="423"/>
    </row>
    <row r="633" spans="11:20" ht="15.75" customHeight="1" x14ac:dyDescent="0.2">
      <c r="K633" s="56"/>
      <c r="L633" s="423"/>
      <c r="T633" s="423"/>
    </row>
    <row r="634" spans="11:20" ht="15.75" customHeight="1" x14ac:dyDescent="0.2">
      <c r="K634" s="56"/>
      <c r="L634" s="423"/>
      <c r="T634" s="423"/>
    </row>
    <row r="635" spans="11:20" ht="15.75" customHeight="1" x14ac:dyDescent="0.2">
      <c r="K635" s="56"/>
      <c r="L635" s="423"/>
      <c r="T635" s="423"/>
    </row>
    <row r="636" spans="11:20" ht="15.75" customHeight="1" x14ac:dyDescent="0.2">
      <c r="K636" s="56"/>
      <c r="L636" s="423"/>
      <c r="T636" s="423"/>
    </row>
    <row r="637" spans="11:20" ht="15.75" customHeight="1" x14ac:dyDescent="0.2">
      <c r="K637" s="56"/>
      <c r="L637" s="423"/>
      <c r="T637" s="423"/>
    </row>
    <row r="638" spans="11:20" ht="15.75" customHeight="1" x14ac:dyDescent="0.2">
      <c r="K638" s="56"/>
      <c r="L638" s="423"/>
      <c r="T638" s="423"/>
    </row>
    <row r="639" spans="11:20" ht="15.75" customHeight="1" x14ac:dyDescent="0.2">
      <c r="K639" s="56"/>
      <c r="L639" s="423"/>
      <c r="T639" s="423"/>
    </row>
    <row r="640" spans="11:20" ht="15.75" customHeight="1" x14ac:dyDescent="0.2">
      <c r="K640" s="56"/>
      <c r="L640" s="423"/>
      <c r="T640" s="423"/>
    </row>
    <row r="641" spans="11:20" ht="15.75" customHeight="1" x14ac:dyDescent="0.2">
      <c r="K641" s="56"/>
      <c r="L641" s="423"/>
      <c r="T641" s="423"/>
    </row>
    <row r="642" spans="11:20" ht="15.75" customHeight="1" x14ac:dyDescent="0.2">
      <c r="K642" s="56"/>
      <c r="L642" s="423"/>
      <c r="T642" s="423"/>
    </row>
    <row r="643" spans="11:20" ht="15.75" customHeight="1" x14ac:dyDescent="0.2">
      <c r="K643" s="56"/>
      <c r="L643" s="423"/>
      <c r="T643" s="423"/>
    </row>
    <row r="644" spans="11:20" ht="15.75" customHeight="1" x14ac:dyDescent="0.2">
      <c r="K644" s="56"/>
      <c r="L644" s="423"/>
      <c r="T644" s="423"/>
    </row>
    <row r="645" spans="11:20" ht="15.75" customHeight="1" x14ac:dyDescent="0.2">
      <c r="K645" s="56"/>
      <c r="L645" s="423"/>
      <c r="T645" s="423"/>
    </row>
    <row r="646" spans="11:20" ht="15.75" customHeight="1" x14ac:dyDescent="0.2">
      <c r="K646" s="56"/>
      <c r="L646" s="423"/>
      <c r="T646" s="423"/>
    </row>
    <row r="647" spans="11:20" ht="15.75" customHeight="1" x14ac:dyDescent="0.2">
      <c r="K647" s="56"/>
      <c r="L647" s="423"/>
      <c r="T647" s="423"/>
    </row>
    <row r="648" spans="11:20" ht="15.75" customHeight="1" x14ac:dyDescent="0.2">
      <c r="K648" s="56"/>
      <c r="L648" s="423"/>
      <c r="T648" s="423"/>
    </row>
    <row r="649" spans="11:20" ht="15.75" customHeight="1" x14ac:dyDescent="0.2">
      <c r="K649" s="56"/>
      <c r="L649" s="423"/>
      <c r="T649" s="423"/>
    </row>
    <row r="650" spans="11:20" ht="15.75" customHeight="1" x14ac:dyDescent="0.2">
      <c r="K650" s="56"/>
      <c r="L650" s="423"/>
      <c r="T650" s="423"/>
    </row>
    <row r="651" spans="11:20" ht="15.75" customHeight="1" x14ac:dyDescent="0.2">
      <c r="K651" s="56"/>
      <c r="L651" s="423"/>
      <c r="T651" s="423"/>
    </row>
    <row r="652" spans="11:20" ht="15.75" customHeight="1" x14ac:dyDescent="0.2">
      <c r="K652" s="56"/>
      <c r="L652" s="423"/>
      <c r="T652" s="423"/>
    </row>
    <row r="653" spans="11:20" ht="15.75" customHeight="1" x14ac:dyDescent="0.2">
      <c r="K653" s="56"/>
      <c r="L653" s="423"/>
      <c r="T653" s="423"/>
    </row>
    <row r="654" spans="11:20" ht="15.75" customHeight="1" x14ac:dyDescent="0.2">
      <c r="K654" s="56"/>
      <c r="L654" s="423"/>
      <c r="T654" s="423"/>
    </row>
    <row r="655" spans="11:20" ht="15.75" customHeight="1" x14ac:dyDescent="0.2">
      <c r="K655" s="56"/>
      <c r="L655" s="423"/>
      <c r="T655" s="423"/>
    </row>
    <row r="656" spans="11:20" ht="15.75" customHeight="1" x14ac:dyDescent="0.2">
      <c r="K656" s="56"/>
      <c r="L656" s="423"/>
      <c r="T656" s="423"/>
    </row>
    <row r="657" spans="11:20" ht="15.75" customHeight="1" x14ac:dyDescent="0.2">
      <c r="K657" s="56"/>
      <c r="L657" s="423"/>
      <c r="T657" s="423"/>
    </row>
    <row r="658" spans="11:20" ht="15.75" customHeight="1" x14ac:dyDescent="0.2">
      <c r="K658" s="56"/>
      <c r="L658" s="423"/>
      <c r="T658" s="423"/>
    </row>
    <row r="659" spans="11:20" ht="15.75" customHeight="1" x14ac:dyDescent="0.2">
      <c r="K659" s="56"/>
      <c r="L659" s="423"/>
      <c r="T659" s="423"/>
    </row>
    <row r="660" spans="11:20" ht="15.75" customHeight="1" x14ac:dyDescent="0.2">
      <c r="K660" s="56"/>
      <c r="L660" s="423"/>
      <c r="T660" s="423"/>
    </row>
    <row r="661" spans="11:20" ht="15.75" customHeight="1" x14ac:dyDescent="0.2">
      <c r="K661" s="56"/>
      <c r="L661" s="423"/>
      <c r="T661" s="423"/>
    </row>
    <row r="662" spans="11:20" ht="15.75" customHeight="1" x14ac:dyDescent="0.2">
      <c r="K662" s="56"/>
      <c r="L662" s="423"/>
      <c r="T662" s="423"/>
    </row>
    <row r="663" spans="11:20" ht="15.75" customHeight="1" x14ac:dyDescent="0.2">
      <c r="K663" s="56"/>
      <c r="L663" s="423"/>
      <c r="T663" s="423"/>
    </row>
    <row r="664" spans="11:20" ht="15.75" customHeight="1" x14ac:dyDescent="0.2">
      <c r="K664" s="56"/>
      <c r="L664" s="423"/>
      <c r="T664" s="423"/>
    </row>
    <row r="665" spans="11:20" ht="15.75" customHeight="1" x14ac:dyDescent="0.2">
      <c r="K665" s="56"/>
      <c r="L665" s="423"/>
      <c r="T665" s="423"/>
    </row>
    <row r="666" spans="11:20" ht="15.75" customHeight="1" x14ac:dyDescent="0.2">
      <c r="K666" s="56"/>
      <c r="L666" s="423"/>
      <c r="T666" s="423"/>
    </row>
    <row r="667" spans="11:20" ht="15.75" customHeight="1" x14ac:dyDescent="0.2">
      <c r="K667" s="56"/>
      <c r="L667" s="423"/>
      <c r="T667" s="423"/>
    </row>
    <row r="668" spans="11:20" ht="15.75" customHeight="1" x14ac:dyDescent="0.2">
      <c r="K668" s="56"/>
      <c r="L668" s="423"/>
      <c r="T668" s="423"/>
    </row>
    <row r="669" spans="11:20" ht="15.75" customHeight="1" x14ac:dyDescent="0.2">
      <c r="K669" s="56"/>
      <c r="L669" s="423"/>
      <c r="T669" s="423"/>
    </row>
    <row r="670" spans="11:20" ht="15.75" customHeight="1" x14ac:dyDescent="0.2">
      <c r="K670" s="56"/>
      <c r="L670" s="423"/>
      <c r="T670" s="423"/>
    </row>
    <row r="671" spans="11:20" ht="15.75" customHeight="1" x14ac:dyDescent="0.2">
      <c r="K671" s="56"/>
      <c r="L671" s="423"/>
      <c r="T671" s="423"/>
    </row>
    <row r="672" spans="11:20" ht="15.75" customHeight="1" x14ac:dyDescent="0.2">
      <c r="K672" s="56"/>
      <c r="L672" s="423"/>
      <c r="T672" s="423"/>
    </row>
    <row r="673" spans="11:20" ht="15.75" customHeight="1" x14ac:dyDescent="0.2">
      <c r="K673" s="56"/>
      <c r="L673" s="423"/>
      <c r="T673" s="423"/>
    </row>
    <row r="674" spans="11:20" ht="15.75" customHeight="1" x14ac:dyDescent="0.2">
      <c r="K674" s="56"/>
      <c r="L674" s="423"/>
      <c r="T674" s="423"/>
    </row>
    <row r="675" spans="11:20" ht="15.75" customHeight="1" x14ac:dyDescent="0.2">
      <c r="K675" s="56"/>
      <c r="L675" s="423"/>
      <c r="T675" s="423"/>
    </row>
    <row r="676" spans="11:20" ht="15.75" customHeight="1" x14ac:dyDescent="0.2">
      <c r="K676" s="56"/>
      <c r="L676" s="423"/>
      <c r="T676" s="423"/>
    </row>
    <row r="677" spans="11:20" ht="15.75" customHeight="1" x14ac:dyDescent="0.2">
      <c r="K677" s="56"/>
      <c r="L677" s="423"/>
      <c r="T677" s="423"/>
    </row>
    <row r="678" spans="11:20" ht="15.75" customHeight="1" x14ac:dyDescent="0.2">
      <c r="K678" s="56"/>
      <c r="L678" s="423"/>
      <c r="T678" s="423"/>
    </row>
    <row r="679" spans="11:20" ht="15.75" customHeight="1" x14ac:dyDescent="0.2">
      <c r="K679" s="56"/>
      <c r="L679" s="423"/>
      <c r="T679" s="423"/>
    </row>
    <row r="680" spans="11:20" ht="15.75" customHeight="1" x14ac:dyDescent="0.2">
      <c r="K680" s="56"/>
      <c r="L680" s="423"/>
      <c r="T680" s="423"/>
    </row>
    <row r="681" spans="11:20" ht="15.75" customHeight="1" x14ac:dyDescent="0.2">
      <c r="K681" s="56"/>
      <c r="L681" s="423"/>
      <c r="T681" s="423"/>
    </row>
    <row r="682" spans="11:20" ht="15.75" customHeight="1" x14ac:dyDescent="0.2">
      <c r="K682" s="56"/>
      <c r="L682" s="423"/>
      <c r="T682" s="423"/>
    </row>
    <row r="683" spans="11:20" ht="15.75" customHeight="1" x14ac:dyDescent="0.2">
      <c r="K683" s="56"/>
      <c r="L683" s="423"/>
      <c r="T683" s="423"/>
    </row>
    <row r="684" spans="11:20" ht="15.75" customHeight="1" x14ac:dyDescent="0.2">
      <c r="K684" s="56"/>
      <c r="L684" s="423"/>
      <c r="T684" s="423"/>
    </row>
    <row r="685" spans="11:20" ht="15.75" customHeight="1" x14ac:dyDescent="0.2">
      <c r="K685" s="56"/>
      <c r="L685" s="423"/>
      <c r="T685" s="423"/>
    </row>
    <row r="686" spans="11:20" ht="15.75" customHeight="1" x14ac:dyDescent="0.2">
      <c r="K686" s="56"/>
      <c r="L686" s="423"/>
      <c r="T686" s="423"/>
    </row>
    <row r="687" spans="11:20" ht="15.75" customHeight="1" x14ac:dyDescent="0.2">
      <c r="K687" s="56"/>
      <c r="L687" s="423"/>
      <c r="T687" s="423"/>
    </row>
    <row r="688" spans="11:20" ht="15.75" customHeight="1" x14ac:dyDescent="0.2">
      <c r="K688" s="56"/>
      <c r="L688" s="423"/>
      <c r="T688" s="423"/>
    </row>
    <row r="689" spans="11:20" ht="15.75" customHeight="1" x14ac:dyDescent="0.2">
      <c r="K689" s="56"/>
      <c r="L689" s="423"/>
      <c r="T689" s="423"/>
    </row>
    <row r="690" spans="11:20" ht="15.75" customHeight="1" x14ac:dyDescent="0.2">
      <c r="K690" s="56"/>
      <c r="L690" s="423"/>
      <c r="T690" s="423"/>
    </row>
    <row r="691" spans="11:20" ht="15.75" customHeight="1" x14ac:dyDescent="0.2">
      <c r="K691" s="56"/>
      <c r="L691" s="423"/>
      <c r="T691" s="423"/>
    </row>
    <row r="692" spans="11:20" ht="15.75" customHeight="1" x14ac:dyDescent="0.2">
      <c r="K692" s="56"/>
      <c r="L692" s="423"/>
      <c r="T692" s="423"/>
    </row>
    <row r="693" spans="11:20" ht="15.75" customHeight="1" x14ac:dyDescent="0.2">
      <c r="K693" s="56"/>
      <c r="L693" s="423"/>
      <c r="T693" s="423"/>
    </row>
    <row r="694" spans="11:20" ht="15.75" customHeight="1" x14ac:dyDescent="0.2">
      <c r="K694" s="56"/>
      <c r="L694" s="423"/>
      <c r="T694" s="423"/>
    </row>
    <row r="695" spans="11:20" ht="15.75" customHeight="1" x14ac:dyDescent="0.2">
      <c r="K695" s="56"/>
      <c r="L695" s="423"/>
      <c r="T695" s="423"/>
    </row>
    <row r="696" spans="11:20" ht="15.75" customHeight="1" x14ac:dyDescent="0.2">
      <c r="K696" s="56"/>
      <c r="L696" s="423"/>
      <c r="T696" s="423"/>
    </row>
    <row r="697" spans="11:20" ht="15.75" customHeight="1" x14ac:dyDescent="0.2">
      <c r="K697" s="56"/>
      <c r="L697" s="423"/>
      <c r="T697" s="423"/>
    </row>
    <row r="698" spans="11:20" ht="15.75" customHeight="1" x14ac:dyDescent="0.2">
      <c r="K698" s="56"/>
      <c r="L698" s="423"/>
      <c r="T698" s="423"/>
    </row>
    <row r="699" spans="11:20" ht="15.75" customHeight="1" x14ac:dyDescent="0.2">
      <c r="K699" s="56"/>
      <c r="L699" s="423"/>
      <c r="T699" s="423"/>
    </row>
    <row r="700" spans="11:20" ht="15.75" customHeight="1" x14ac:dyDescent="0.2">
      <c r="K700" s="56"/>
      <c r="L700" s="423"/>
      <c r="T700" s="423"/>
    </row>
    <row r="701" spans="11:20" ht="15.75" customHeight="1" x14ac:dyDescent="0.2">
      <c r="K701" s="56"/>
      <c r="L701" s="423"/>
      <c r="T701" s="423"/>
    </row>
    <row r="702" spans="11:20" ht="15.75" customHeight="1" x14ac:dyDescent="0.2">
      <c r="K702" s="56"/>
      <c r="L702" s="423"/>
      <c r="T702" s="423"/>
    </row>
    <row r="703" spans="11:20" ht="15.75" customHeight="1" x14ac:dyDescent="0.2">
      <c r="K703" s="56"/>
      <c r="L703" s="423"/>
      <c r="T703" s="423"/>
    </row>
    <row r="704" spans="11:20" ht="15.75" customHeight="1" x14ac:dyDescent="0.2">
      <c r="K704" s="56"/>
      <c r="L704" s="423"/>
      <c r="T704" s="423"/>
    </row>
    <row r="705" spans="11:20" ht="15.75" customHeight="1" x14ac:dyDescent="0.2">
      <c r="K705" s="56"/>
      <c r="L705" s="423"/>
      <c r="T705" s="423"/>
    </row>
    <row r="706" spans="11:20" ht="15.75" customHeight="1" x14ac:dyDescent="0.2">
      <c r="K706" s="56"/>
      <c r="L706" s="423"/>
      <c r="T706" s="423"/>
    </row>
    <row r="707" spans="11:20" ht="15.75" customHeight="1" x14ac:dyDescent="0.2">
      <c r="K707" s="56"/>
      <c r="L707" s="423"/>
      <c r="T707" s="423"/>
    </row>
    <row r="708" spans="11:20" ht="15.75" customHeight="1" x14ac:dyDescent="0.2">
      <c r="K708" s="56"/>
      <c r="L708" s="423"/>
      <c r="T708" s="423"/>
    </row>
    <row r="709" spans="11:20" ht="15.75" customHeight="1" x14ac:dyDescent="0.2">
      <c r="K709" s="56"/>
      <c r="L709" s="423"/>
      <c r="T709" s="423"/>
    </row>
    <row r="710" spans="11:20" ht="15.75" customHeight="1" x14ac:dyDescent="0.2">
      <c r="K710" s="56"/>
      <c r="L710" s="423"/>
      <c r="T710" s="423"/>
    </row>
    <row r="711" spans="11:20" ht="15.75" customHeight="1" x14ac:dyDescent="0.2">
      <c r="K711" s="56"/>
      <c r="L711" s="423"/>
      <c r="T711" s="423"/>
    </row>
    <row r="712" spans="11:20" ht="15.75" customHeight="1" x14ac:dyDescent="0.2">
      <c r="K712" s="56"/>
      <c r="L712" s="423"/>
      <c r="T712" s="423"/>
    </row>
    <row r="713" spans="11:20" ht="15.75" customHeight="1" x14ac:dyDescent="0.2">
      <c r="K713" s="56"/>
      <c r="L713" s="423"/>
      <c r="T713" s="423"/>
    </row>
    <row r="714" spans="11:20" ht="15.75" customHeight="1" x14ac:dyDescent="0.2">
      <c r="K714" s="56"/>
      <c r="L714" s="423"/>
      <c r="T714" s="423"/>
    </row>
    <row r="715" spans="11:20" ht="15.75" customHeight="1" x14ac:dyDescent="0.2">
      <c r="K715" s="56"/>
      <c r="L715" s="423"/>
      <c r="T715" s="423"/>
    </row>
    <row r="716" spans="11:20" ht="15.75" customHeight="1" x14ac:dyDescent="0.2">
      <c r="K716" s="56"/>
      <c r="L716" s="423"/>
      <c r="T716" s="423"/>
    </row>
    <row r="717" spans="11:20" ht="15.75" customHeight="1" x14ac:dyDescent="0.2">
      <c r="K717" s="56"/>
      <c r="L717" s="423"/>
      <c r="T717" s="423"/>
    </row>
    <row r="718" spans="11:20" ht="15.75" customHeight="1" x14ac:dyDescent="0.2">
      <c r="K718" s="56"/>
      <c r="L718" s="423"/>
      <c r="T718" s="423"/>
    </row>
    <row r="719" spans="11:20" ht="15.75" customHeight="1" x14ac:dyDescent="0.2">
      <c r="K719" s="56"/>
      <c r="L719" s="423"/>
      <c r="T719" s="423"/>
    </row>
    <row r="720" spans="11:20" ht="15.75" customHeight="1" x14ac:dyDescent="0.2">
      <c r="K720" s="56"/>
      <c r="L720" s="423"/>
      <c r="T720" s="423"/>
    </row>
    <row r="721" spans="11:20" ht="15.75" customHeight="1" x14ac:dyDescent="0.2">
      <c r="K721" s="56"/>
      <c r="L721" s="423"/>
      <c r="T721" s="423"/>
    </row>
    <row r="722" spans="11:20" ht="15.75" customHeight="1" x14ac:dyDescent="0.2">
      <c r="K722" s="56"/>
      <c r="L722" s="423"/>
      <c r="T722" s="423"/>
    </row>
    <row r="723" spans="11:20" ht="15.75" customHeight="1" x14ac:dyDescent="0.2">
      <c r="K723" s="56"/>
      <c r="L723" s="423"/>
      <c r="T723" s="423"/>
    </row>
    <row r="724" spans="11:20" ht="15.75" customHeight="1" x14ac:dyDescent="0.2">
      <c r="K724" s="56"/>
      <c r="L724" s="423"/>
      <c r="T724" s="423"/>
    </row>
    <row r="725" spans="11:20" ht="15.75" customHeight="1" x14ac:dyDescent="0.2">
      <c r="K725" s="56"/>
      <c r="L725" s="423"/>
      <c r="T725" s="423"/>
    </row>
    <row r="726" spans="11:20" ht="15.75" customHeight="1" x14ac:dyDescent="0.2">
      <c r="K726" s="56"/>
      <c r="L726" s="423"/>
      <c r="T726" s="423"/>
    </row>
    <row r="727" spans="11:20" ht="15.75" customHeight="1" x14ac:dyDescent="0.2">
      <c r="K727" s="56"/>
      <c r="L727" s="423"/>
      <c r="T727" s="423"/>
    </row>
    <row r="728" spans="11:20" ht="15.75" customHeight="1" x14ac:dyDescent="0.2">
      <c r="K728" s="56"/>
      <c r="L728" s="423"/>
      <c r="T728" s="423"/>
    </row>
    <row r="729" spans="11:20" ht="15.75" customHeight="1" x14ac:dyDescent="0.2">
      <c r="K729" s="56"/>
      <c r="L729" s="423"/>
      <c r="T729" s="423"/>
    </row>
    <row r="730" spans="11:20" ht="15.75" customHeight="1" x14ac:dyDescent="0.2">
      <c r="K730" s="56"/>
      <c r="L730" s="423"/>
      <c r="T730" s="423"/>
    </row>
    <row r="731" spans="11:20" ht="15.75" customHeight="1" x14ac:dyDescent="0.2">
      <c r="K731" s="56"/>
      <c r="L731" s="423"/>
      <c r="T731" s="423"/>
    </row>
    <row r="732" spans="11:20" ht="15.75" customHeight="1" x14ac:dyDescent="0.2">
      <c r="K732" s="56"/>
      <c r="L732" s="423"/>
      <c r="T732" s="423"/>
    </row>
    <row r="733" spans="11:20" ht="15.75" customHeight="1" x14ac:dyDescent="0.2">
      <c r="K733" s="56"/>
      <c r="L733" s="423"/>
      <c r="T733" s="423"/>
    </row>
    <row r="734" spans="11:20" ht="15.75" customHeight="1" x14ac:dyDescent="0.2">
      <c r="K734" s="56"/>
      <c r="L734" s="423"/>
      <c r="T734" s="423"/>
    </row>
    <row r="735" spans="11:20" ht="15.75" customHeight="1" x14ac:dyDescent="0.2">
      <c r="K735" s="56"/>
      <c r="L735" s="423"/>
      <c r="T735" s="423"/>
    </row>
    <row r="736" spans="11:20" ht="15.75" customHeight="1" x14ac:dyDescent="0.2">
      <c r="K736" s="56"/>
      <c r="L736" s="423"/>
      <c r="T736" s="423"/>
    </row>
    <row r="737" spans="11:20" ht="15.75" customHeight="1" x14ac:dyDescent="0.2">
      <c r="K737" s="56"/>
      <c r="L737" s="423"/>
      <c r="T737" s="423"/>
    </row>
    <row r="738" spans="11:20" ht="15.75" customHeight="1" x14ac:dyDescent="0.2">
      <c r="K738" s="56"/>
      <c r="L738" s="423"/>
      <c r="T738" s="423"/>
    </row>
    <row r="739" spans="11:20" ht="15.75" customHeight="1" x14ac:dyDescent="0.2">
      <c r="K739" s="56"/>
      <c r="L739" s="423"/>
      <c r="T739" s="423"/>
    </row>
    <row r="740" spans="11:20" ht="15.75" customHeight="1" x14ac:dyDescent="0.2">
      <c r="K740" s="56"/>
      <c r="L740" s="423"/>
      <c r="T740" s="423"/>
    </row>
    <row r="741" spans="11:20" ht="15.75" customHeight="1" x14ac:dyDescent="0.2">
      <c r="K741" s="56"/>
      <c r="L741" s="423"/>
      <c r="T741" s="423"/>
    </row>
    <row r="742" spans="11:20" ht="15.75" customHeight="1" x14ac:dyDescent="0.2">
      <c r="K742" s="56"/>
      <c r="L742" s="423"/>
      <c r="T742" s="423"/>
    </row>
    <row r="743" spans="11:20" ht="15.75" customHeight="1" x14ac:dyDescent="0.2">
      <c r="K743" s="56"/>
      <c r="L743" s="423"/>
      <c r="T743" s="423"/>
    </row>
    <row r="744" spans="11:20" ht="15.75" customHeight="1" x14ac:dyDescent="0.2">
      <c r="K744" s="56"/>
      <c r="L744" s="423"/>
      <c r="T744" s="423"/>
    </row>
    <row r="745" spans="11:20" ht="15.75" customHeight="1" x14ac:dyDescent="0.2">
      <c r="K745" s="56"/>
      <c r="L745" s="423"/>
      <c r="T745" s="423"/>
    </row>
    <row r="746" spans="11:20" ht="15.75" customHeight="1" x14ac:dyDescent="0.2">
      <c r="K746" s="56"/>
      <c r="L746" s="423"/>
      <c r="T746" s="423"/>
    </row>
    <row r="747" spans="11:20" ht="15.75" customHeight="1" x14ac:dyDescent="0.2">
      <c r="K747" s="56"/>
      <c r="L747" s="423"/>
      <c r="T747" s="423"/>
    </row>
    <row r="748" spans="11:20" ht="15.75" customHeight="1" x14ac:dyDescent="0.2">
      <c r="K748" s="56"/>
      <c r="L748" s="423"/>
      <c r="T748" s="423"/>
    </row>
    <row r="749" spans="11:20" ht="15.75" customHeight="1" x14ac:dyDescent="0.2">
      <c r="K749" s="56"/>
      <c r="L749" s="423"/>
      <c r="T749" s="423"/>
    </row>
    <row r="750" spans="11:20" ht="15.75" customHeight="1" x14ac:dyDescent="0.2">
      <c r="K750" s="56"/>
      <c r="L750" s="423"/>
      <c r="T750" s="423"/>
    </row>
    <row r="751" spans="11:20" ht="15.75" customHeight="1" x14ac:dyDescent="0.2">
      <c r="K751" s="56"/>
      <c r="L751" s="423"/>
      <c r="T751" s="423"/>
    </row>
    <row r="752" spans="11:20" ht="15.75" customHeight="1" x14ac:dyDescent="0.2">
      <c r="K752" s="56"/>
      <c r="L752" s="423"/>
      <c r="T752" s="423"/>
    </row>
    <row r="753" spans="11:20" ht="15.75" customHeight="1" x14ac:dyDescent="0.2">
      <c r="K753" s="56"/>
      <c r="L753" s="423"/>
      <c r="T753" s="423"/>
    </row>
    <row r="754" spans="11:20" ht="15.75" customHeight="1" x14ac:dyDescent="0.2">
      <c r="K754" s="56"/>
      <c r="L754" s="423"/>
      <c r="T754" s="423"/>
    </row>
    <row r="755" spans="11:20" ht="15.75" customHeight="1" x14ac:dyDescent="0.2">
      <c r="K755" s="56"/>
      <c r="L755" s="423"/>
      <c r="T755" s="423"/>
    </row>
    <row r="756" spans="11:20" ht="15.75" customHeight="1" x14ac:dyDescent="0.2">
      <c r="K756" s="56"/>
      <c r="L756" s="423"/>
      <c r="T756" s="423"/>
    </row>
    <row r="757" spans="11:20" ht="15.75" customHeight="1" x14ac:dyDescent="0.2">
      <c r="K757" s="56"/>
      <c r="L757" s="423"/>
      <c r="T757" s="423"/>
    </row>
    <row r="758" spans="11:20" ht="15.75" customHeight="1" x14ac:dyDescent="0.2">
      <c r="K758" s="56"/>
      <c r="L758" s="423"/>
      <c r="T758" s="423"/>
    </row>
    <row r="759" spans="11:20" ht="15.75" customHeight="1" x14ac:dyDescent="0.2">
      <c r="K759" s="56"/>
      <c r="L759" s="423"/>
      <c r="T759" s="423"/>
    </row>
    <row r="760" spans="11:20" ht="15.75" customHeight="1" x14ac:dyDescent="0.2">
      <c r="K760" s="56"/>
      <c r="L760" s="423"/>
      <c r="T760" s="423"/>
    </row>
    <row r="761" spans="11:20" ht="15.75" customHeight="1" x14ac:dyDescent="0.2">
      <c r="K761" s="56"/>
      <c r="L761" s="423"/>
      <c r="T761" s="423"/>
    </row>
    <row r="762" spans="11:20" ht="15.75" customHeight="1" x14ac:dyDescent="0.2">
      <c r="K762" s="56"/>
      <c r="L762" s="423"/>
      <c r="T762" s="423"/>
    </row>
    <row r="763" spans="11:20" ht="15.75" customHeight="1" x14ac:dyDescent="0.2">
      <c r="K763" s="56"/>
      <c r="L763" s="423"/>
      <c r="T763" s="423"/>
    </row>
    <row r="764" spans="11:20" ht="15.75" customHeight="1" x14ac:dyDescent="0.2">
      <c r="K764" s="56"/>
      <c r="L764" s="423"/>
      <c r="T764" s="423"/>
    </row>
    <row r="765" spans="11:20" ht="15.75" customHeight="1" x14ac:dyDescent="0.2">
      <c r="K765" s="56"/>
      <c r="L765" s="423"/>
      <c r="T765" s="423"/>
    </row>
    <row r="766" spans="11:20" ht="15.75" customHeight="1" x14ac:dyDescent="0.2">
      <c r="K766" s="56"/>
      <c r="L766" s="423"/>
      <c r="T766" s="423"/>
    </row>
    <row r="767" spans="11:20" ht="15.75" customHeight="1" x14ac:dyDescent="0.2">
      <c r="K767" s="56"/>
      <c r="L767" s="423"/>
      <c r="T767" s="423"/>
    </row>
    <row r="768" spans="11:20" ht="15.75" customHeight="1" x14ac:dyDescent="0.2">
      <c r="K768" s="56"/>
      <c r="L768" s="423"/>
      <c r="T768" s="423"/>
    </row>
    <row r="769" spans="11:20" ht="15.75" customHeight="1" x14ac:dyDescent="0.2">
      <c r="K769" s="56"/>
      <c r="L769" s="423"/>
      <c r="T769" s="423"/>
    </row>
    <row r="770" spans="11:20" ht="15.75" customHeight="1" x14ac:dyDescent="0.2">
      <c r="K770" s="56"/>
      <c r="L770" s="423"/>
      <c r="T770" s="423"/>
    </row>
    <row r="771" spans="11:20" ht="15.75" customHeight="1" x14ac:dyDescent="0.2">
      <c r="K771" s="56"/>
      <c r="L771" s="423"/>
      <c r="T771" s="423"/>
    </row>
    <row r="772" spans="11:20" ht="15.75" customHeight="1" x14ac:dyDescent="0.2">
      <c r="K772" s="56"/>
      <c r="L772" s="423"/>
      <c r="T772" s="423"/>
    </row>
    <row r="773" spans="11:20" ht="15.75" customHeight="1" x14ac:dyDescent="0.2">
      <c r="K773" s="56"/>
      <c r="L773" s="423"/>
      <c r="T773" s="423"/>
    </row>
    <row r="774" spans="11:20" ht="15.75" customHeight="1" x14ac:dyDescent="0.2">
      <c r="K774" s="56"/>
      <c r="L774" s="423"/>
      <c r="T774" s="423"/>
    </row>
    <row r="775" spans="11:20" ht="15.75" customHeight="1" x14ac:dyDescent="0.2">
      <c r="K775" s="56"/>
      <c r="L775" s="423"/>
      <c r="T775" s="423"/>
    </row>
    <row r="776" spans="11:20" ht="15.75" customHeight="1" x14ac:dyDescent="0.2">
      <c r="K776" s="56"/>
      <c r="L776" s="423"/>
      <c r="T776" s="423"/>
    </row>
    <row r="777" spans="11:20" ht="15.75" customHeight="1" x14ac:dyDescent="0.2">
      <c r="K777" s="56"/>
      <c r="L777" s="423"/>
      <c r="T777" s="423"/>
    </row>
    <row r="778" spans="11:20" ht="15.75" customHeight="1" x14ac:dyDescent="0.2">
      <c r="K778" s="56"/>
      <c r="L778" s="423"/>
      <c r="T778" s="423"/>
    </row>
    <row r="779" spans="11:20" ht="15.75" customHeight="1" x14ac:dyDescent="0.2">
      <c r="K779" s="56"/>
      <c r="L779" s="423"/>
      <c r="T779" s="423"/>
    </row>
    <row r="780" spans="11:20" ht="15.75" customHeight="1" x14ac:dyDescent="0.2">
      <c r="K780" s="56"/>
      <c r="L780" s="423"/>
      <c r="T780" s="423"/>
    </row>
    <row r="781" spans="11:20" ht="15.75" customHeight="1" x14ac:dyDescent="0.2">
      <c r="K781" s="56"/>
      <c r="L781" s="423"/>
      <c r="T781" s="423"/>
    </row>
    <row r="782" spans="11:20" ht="15.75" customHeight="1" x14ac:dyDescent="0.2">
      <c r="K782" s="56"/>
      <c r="L782" s="423"/>
      <c r="T782" s="423"/>
    </row>
    <row r="783" spans="11:20" ht="15.75" customHeight="1" x14ac:dyDescent="0.2">
      <c r="K783" s="56"/>
      <c r="L783" s="423"/>
      <c r="T783" s="423"/>
    </row>
    <row r="784" spans="11:20" ht="15.75" customHeight="1" x14ac:dyDescent="0.2">
      <c r="K784" s="56"/>
      <c r="L784" s="423"/>
      <c r="T784" s="423"/>
    </row>
    <row r="785" spans="11:20" ht="15.75" customHeight="1" x14ac:dyDescent="0.2">
      <c r="K785" s="56"/>
      <c r="L785" s="423"/>
      <c r="T785" s="423"/>
    </row>
    <row r="786" spans="11:20" ht="15.75" customHeight="1" x14ac:dyDescent="0.2">
      <c r="K786" s="56"/>
      <c r="L786" s="423"/>
      <c r="T786" s="423"/>
    </row>
    <row r="787" spans="11:20" ht="15.75" customHeight="1" x14ac:dyDescent="0.2">
      <c r="K787" s="56"/>
      <c r="L787" s="423"/>
      <c r="T787" s="423"/>
    </row>
    <row r="788" spans="11:20" ht="15.75" customHeight="1" x14ac:dyDescent="0.2">
      <c r="K788" s="56"/>
      <c r="L788" s="423"/>
      <c r="T788" s="423"/>
    </row>
    <row r="789" spans="11:20" ht="15.75" customHeight="1" x14ac:dyDescent="0.2">
      <c r="K789" s="56"/>
      <c r="L789" s="423"/>
      <c r="T789" s="423"/>
    </row>
    <row r="790" spans="11:20" ht="15.75" customHeight="1" x14ac:dyDescent="0.2">
      <c r="K790" s="56"/>
      <c r="L790" s="423"/>
      <c r="T790" s="423"/>
    </row>
    <row r="791" spans="11:20" ht="15.75" customHeight="1" x14ac:dyDescent="0.2">
      <c r="K791" s="56"/>
      <c r="L791" s="423"/>
      <c r="T791" s="423"/>
    </row>
    <row r="792" spans="11:20" ht="15.75" customHeight="1" x14ac:dyDescent="0.2">
      <c r="K792" s="56"/>
      <c r="L792" s="423"/>
      <c r="T792" s="423"/>
    </row>
    <row r="793" spans="11:20" ht="15.75" customHeight="1" x14ac:dyDescent="0.2">
      <c r="K793" s="56"/>
      <c r="L793" s="423"/>
      <c r="T793" s="423"/>
    </row>
    <row r="794" spans="11:20" ht="15.75" customHeight="1" x14ac:dyDescent="0.2">
      <c r="K794" s="56"/>
      <c r="L794" s="423"/>
      <c r="T794" s="423"/>
    </row>
    <row r="795" spans="11:20" ht="15.75" customHeight="1" x14ac:dyDescent="0.2">
      <c r="K795" s="56"/>
      <c r="L795" s="423"/>
      <c r="T795" s="423"/>
    </row>
    <row r="796" spans="11:20" ht="15.75" customHeight="1" x14ac:dyDescent="0.2">
      <c r="K796" s="56"/>
      <c r="L796" s="423"/>
      <c r="T796" s="423"/>
    </row>
    <row r="797" spans="11:20" ht="15.75" customHeight="1" x14ac:dyDescent="0.2">
      <c r="K797" s="56"/>
      <c r="L797" s="423"/>
      <c r="T797" s="423"/>
    </row>
    <row r="798" spans="11:20" ht="15.75" customHeight="1" x14ac:dyDescent="0.2">
      <c r="K798" s="56"/>
      <c r="L798" s="423"/>
      <c r="T798" s="423"/>
    </row>
    <row r="799" spans="11:20" ht="15.75" customHeight="1" x14ac:dyDescent="0.2">
      <c r="K799" s="56"/>
      <c r="L799" s="423"/>
      <c r="T799" s="423"/>
    </row>
    <row r="800" spans="11:20" ht="15.75" customHeight="1" x14ac:dyDescent="0.2">
      <c r="K800" s="56"/>
      <c r="L800" s="423"/>
      <c r="T800" s="423"/>
    </row>
    <row r="801" spans="11:20" ht="15.75" customHeight="1" x14ac:dyDescent="0.2">
      <c r="K801" s="56"/>
      <c r="L801" s="423"/>
      <c r="T801" s="423"/>
    </row>
    <row r="802" spans="11:20" ht="15.75" customHeight="1" x14ac:dyDescent="0.2">
      <c r="K802" s="56"/>
      <c r="L802" s="423"/>
      <c r="T802" s="423"/>
    </row>
    <row r="803" spans="11:20" ht="15.75" customHeight="1" x14ac:dyDescent="0.2">
      <c r="K803" s="56"/>
      <c r="L803" s="423"/>
      <c r="T803" s="423"/>
    </row>
    <row r="804" spans="11:20" ht="15.75" customHeight="1" x14ac:dyDescent="0.2">
      <c r="K804" s="56"/>
      <c r="L804" s="423"/>
      <c r="T804" s="423"/>
    </row>
    <row r="805" spans="11:20" ht="15.75" customHeight="1" x14ac:dyDescent="0.2">
      <c r="K805" s="56"/>
      <c r="L805" s="423"/>
      <c r="T805" s="423"/>
    </row>
    <row r="806" spans="11:20" ht="15.75" customHeight="1" x14ac:dyDescent="0.2">
      <c r="K806" s="56"/>
      <c r="L806" s="423"/>
      <c r="T806" s="423"/>
    </row>
    <row r="807" spans="11:20" ht="15.75" customHeight="1" x14ac:dyDescent="0.2">
      <c r="K807" s="56"/>
      <c r="L807" s="423"/>
      <c r="T807" s="423"/>
    </row>
    <row r="808" spans="11:20" ht="15.75" customHeight="1" x14ac:dyDescent="0.2">
      <c r="K808" s="56"/>
      <c r="L808" s="423"/>
      <c r="T808" s="423"/>
    </row>
    <row r="809" spans="11:20" ht="15.75" customHeight="1" x14ac:dyDescent="0.2">
      <c r="K809" s="56"/>
      <c r="L809" s="423"/>
      <c r="T809" s="423"/>
    </row>
    <row r="810" spans="11:20" ht="15.75" customHeight="1" x14ac:dyDescent="0.2">
      <c r="K810" s="56"/>
      <c r="L810" s="423"/>
      <c r="T810" s="423"/>
    </row>
    <row r="811" spans="11:20" ht="15.75" customHeight="1" x14ac:dyDescent="0.2">
      <c r="K811" s="56"/>
      <c r="L811" s="423"/>
      <c r="T811" s="423"/>
    </row>
    <row r="812" spans="11:20" ht="15.75" customHeight="1" x14ac:dyDescent="0.2">
      <c r="K812" s="56"/>
      <c r="L812" s="423"/>
      <c r="T812" s="423"/>
    </row>
    <row r="813" spans="11:20" ht="15.75" customHeight="1" x14ac:dyDescent="0.2">
      <c r="K813" s="56"/>
      <c r="L813" s="423"/>
      <c r="T813" s="423"/>
    </row>
    <row r="814" spans="11:20" ht="15.75" customHeight="1" x14ac:dyDescent="0.2">
      <c r="K814" s="56"/>
      <c r="L814" s="423"/>
      <c r="T814" s="423"/>
    </row>
    <row r="815" spans="11:20" ht="15.75" customHeight="1" x14ac:dyDescent="0.2">
      <c r="K815" s="56"/>
      <c r="L815" s="423"/>
      <c r="T815" s="423"/>
    </row>
    <row r="816" spans="11:20" ht="15.75" customHeight="1" x14ac:dyDescent="0.2">
      <c r="K816" s="56"/>
      <c r="L816" s="423"/>
      <c r="T816" s="423"/>
    </row>
    <row r="817" spans="11:20" ht="15.75" customHeight="1" x14ac:dyDescent="0.2">
      <c r="K817" s="56"/>
      <c r="L817" s="423"/>
      <c r="T817" s="423"/>
    </row>
    <row r="818" spans="11:20" ht="15.75" customHeight="1" x14ac:dyDescent="0.2">
      <c r="K818" s="56"/>
      <c r="L818" s="423"/>
      <c r="T818" s="423"/>
    </row>
    <row r="819" spans="11:20" ht="15.75" customHeight="1" x14ac:dyDescent="0.2">
      <c r="K819" s="56"/>
      <c r="L819" s="423"/>
      <c r="T819" s="423"/>
    </row>
    <row r="820" spans="11:20" ht="15.75" customHeight="1" x14ac:dyDescent="0.2">
      <c r="K820" s="56"/>
      <c r="L820" s="423"/>
      <c r="T820" s="423"/>
    </row>
    <row r="821" spans="11:20" ht="15.75" customHeight="1" x14ac:dyDescent="0.2">
      <c r="K821" s="56"/>
      <c r="L821" s="423"/>
      <c r="T821" s="423"/>
    </row>
    <row r="822" spans="11:20" ht="15.75" customHeight="1" x14ac:dyDescent="0.2">
      <c r="K822" s="56"/>
      <c r="L822" s="423"/>
      <c r="T822" s="423"/>
    </row>
    <row r="823" spans="11:20" ht="15.75" customHeight="1" x14ac:dyDescent="0.2">
      <c r="K823" s="56"/>
      <c r="L823" s="423"/>
      <c r="T823" s="423"/>
    </row>
    <row r="824" spans="11:20" ht="15.75" customHeight="1" x14ac:dyDescent="0.2">
      <c r="K824" s="56"/>
      <c r="L824" s="423"/>
      <c r="T824" s="423"/>
    </row>
    <row r="825" spans="11:20" ht="15.75" customHeight="1" x14ac:dyDescent="0.2">
      <c r="K825" s="56"/>
      <c r="L825" s="423"/>
      <c r="T825" s="423"/>
    </row>
    <row r="826" spans="11:20" ht="15.75" customHeight="1" x14ac:dyDescent="0.2">
      <c r="K826" s="56"/>
      <c r="L826" s="423"/>
      <c r="T826" s="423"/>
    </row>
    <row r="827" spans="11:20" ht="15.75" customHeight="1" x14ac:dyDescent="0.2">
      <c r="K827" s="56"/>
      <c r="L827" s="423"/>
      <c r="T827" s="423"/>
    </row>
    <row r="828" spans="11:20" ht="15.75" customHeight="1" x14ac:dyDescent="0.2">
      <c r="K828" s="56"/>
      <c r="L828" s="423"/>
      <c r="T828" s="423"/>
    </row>
    <row r="829" spans="11:20" ht="15.75" customHeight="1" x14ac:dyDescent="0.2">
      <c r="K829" s="56"/>
      <c r="L829" s="423"/>
      <c r="T829" s="423"/>
    </row>
    <row r="830" spans="11:20" ht="15.75" customHeight="1" x14ac:dyDescent="0.2">
      <c r="K830" s="56"/>
      <c r="L830" s="423"/>
      <c r="T830" s="423"/>
    </row>
    <row r="831" spans="11:20" ht="15.75" customHeight="1" x14ac:dyDescent="0.2">
      <c r="K831" s="56"/>
      <c r="L831" s="423"/>
      <c r="T831" s="423"/>
    </row>
    <row r="832" spans="11:20" ht="15.75" customHeight="1" x14ac:dyDescent="0.2">
      <c r="K832" s="56"/>
      <c r="L832" s="423"/>
      <c r="T832" s="423"/>
    </row>
    <row r="833" spans="11:20" ht="15.75" customHeight="1" x14ac:dyDescent="0.2">
      <c r="K833" s="56"/>
      <c r="L833" s="423"/>
      <c r="T833" s="423"/>
    </row>
    <row r="834" spans="11:20" ht="15.75" customHeight="1" x14ac:dyDescent="0.2">
      <c r="K834" s="56"/>
      <c r="L834" s="423"/>
      <c r="T834" s="423"/>
    </row>
    <row r="835" spans="11:20" ht="15.75" customHeight="1" x14ac:dyDescent="0.2">
      <c r="K835" s="56"/>
      <c r="L835" s="423"/>
      <c r="T835" s="423"/>
    </row>
    <row r="836" spans="11:20" ht="15.75" customHeight="1" x14ac:dyDescent="0.2">
      <c r="K836" s="56"/>
      <c r="L836" s="423"/>
      <c r="T836" s="423"/>
    </row>
    <row r="837" spans="11:20" ht="15.75" customHeight="1" x14ac:dyDescent="0.2">
      <c r="K837" s="56"/>
      <c r="L837" s="423"/>
      <c r="T837" s="423"/>
    </row>
    <row r="838" spans="11:20" ht="15.75" customHeight="1" x14ac:dyDescent="0.2">
      <c r="K838" s="56"/>
      <c r="L838" s="423"/>
      <c r="T838" s="423"/>
    </row>
    <row r="839" spans="11:20" ht="15.75" customHeight="1" x14ac:dyDescent="0.2">
      <c r="K839" s="56"/>
      <c r="L839" s="423"/>
      <c r="T839" s="423"/>
    </row>
    <row r="840" spans="11:20" ht="15.75" customHeight="1" x14ac:dyDescent="0.2">
      <c r="K840" s="56"/>
      <c r="L840" s="423"/>
      <c r="T840" s="423"/>
    </row>
    <row r="841" spans="11:20" ht="15.75" customHeight="1" x14ac:dyDescent="0.2">
      <c r="K841" s="56"/>
      <c r="L841" s="423"/>
      <c r="T841" s="423"/>
    </row>
    <row r="842" spans="11:20" ht="15.75" customHeight="1" x14ac:dyDescent="0.2">
      <c r="K842" s="56"/>
      <c r="L842" s="423"/>
      <c r="T842" s="423"/>
    </row>
    <row r="843" spans="11:20" ht="15.75" customHeight="1" x14ac:dyDescent="0.2">
      <c r="K843" s="56"/>
      <c r="L843" s="423"/>
      <c r="T843" s="423"/>
    </row>
    <row r="844" spans="11:20" ht="15.75" customHeight="1" x14ac:dyDescent="0.2">
      <c r="K844" s="56"/>
      <c r="L844" s="423"/>
      <c r="T844" s="423"/>
    </row>
    <row r="845" spans="11:20" ht="15.75" customHeight="1" x14ac:dyDescent="0.2">
      <c r="K845" s="56"/>
      <c r="L845" s="423"/>
      <c r="T845" s="423"/>
    </row>
    <row r="846" spans="11:20" ht="15.75" customHeight="1" x14ac:dyDescent="0.2">
      <c r="K846" s="56"/>
      <c r="L846" s="423"/>
      <c r="T846" s="423"/>
    </row>
    <row r="847" spans="11:20" ht="15.75" customHeight="1" x14ac:dyDescent="0.2">
      <c r="K847" s="56"/>
      <c r="L847" s="423"/>
      <c r="T847" s="423"/>
    </row>
    <row r="848" spans="11:20" ht="15.75" customHeight="1" x14ac:dyDescent="0.2">
      <c r="K848" s="56"/>
      <c r="L848" s="423"/>
      <c r="T848" s="423"/>
    </row>
    <row r="849" spans="11:20" ht="15.75" customHeight="1" x14ac:dyDescent="0.2">
      <c r="K849" s="56"/>
      <c r="L849" s="423"/>
      <c r="T849" s="423"/>
    </row>
    <row r="850" spans="11:20" ht="15.75" customHeight="1" x14ac:dyDescent="0.2">
      <c r="K850" s="56"/>
      <c r="L850" s="423"/>
      <c r="T850" s="423"/>
    </row>
    <row r="851" spans="11:20" ht="15.75" customHeight="1" x14ac:dyDescent="0.2">
      <c r="K851" s="56"/>
      <c r="L851" s="423"/>
      <c r="T851" s="423"/>
    </row>
    <row r="852" spans="11:20" ht="15.75" customHeight="1" x14ac:dyDescent="0.2">
      <c r="K852" s="56"/>
      <c r="L852" s="423"/>
      <c r="T852" s="423"/>
    </row>
    <row r="853" spans="11:20" ht="15.75" customHeight="1" x14ac:dyDescent="0.2">
      <c r="K853" s="56"/>
      <c r="L853" s="423"/>
      <c r="T853" s="423"/>
    </row>
    <row r="854" spans="11:20" ht="15.75" customHeight="1" x14ac:dyDescent="0.2">
      <c r="K854" s="56"/>
      <c r="L854" s="423"/>
      <c r="T854" s="423"/>
    </row>
    <row r="855" spans="11:20" ht="15.75" customHeight="1" x14ac:dyDescent="0.2">
      <c r="K855" s="56"/>
      <c r="L855" s="423"/>
      <c r="T855" s="423"/>
    </row>
    <row r="856" spans="11:20" ht="15.75" customHeight="1" x14ac:dyDescent="0.2">
      <c r="K856" s="56"/>
      <c r="L856" s="423"/>
      <c r="T856" s="423"/>
    </row>
    <row r="857" spans="11:20" ht="15.75" customHeight="1" x14ac:dyDescent="0.2">
      <c r="K857" s="56"/>
      <c r="L857" s="423"/>
      <c r="T857" s="423"/>
    </row>
    <row r="858" spans="11:20" ht="15.75" customHeight="1" x14ac:dyDescent="0.2">
      <c r="K858" s="56"/>
      <c r="L858" s="423"/>
      <c r="T858" s="423"/>
    </row>
    <row r="859" spans="11:20" ht="15.75" customHeight="1" x14ac:dyDescent="0.2">
      <c r="K859" s="56"/>
      <c r="L859" s="423"/>
      <c r="T859" s="423"/>
    </row>
    <row r="860" spans="11:20" ht="15.75" customHeight="1" x14ac:dyDescent="0.2">
      <c r="K860" s="56"/>
      <c r="L860" s="423"/>
      <c r="T860" s="423"/>
    </row>
    <row r="861" spans="11:20" ht="15.75" customHeight="1" x14ac:dyDescent="0.2">
      <c r="K861" s="56"/>
      <c r="L861" s="423"/>
      <c r="T861" s="423"/>
    </row>
    <row r="862" spans="11:20" ht="15.75" customHeight="1" x14ac:dyDescent="0.2">
      <c r="K862" s="56"/>
      <c r="L862" s="423"/>
      <c r="T862" s="423"/>
    </row>
    <row r="863" spans="11:20" ht="15.75" customHeight="1" x14ac:dyDescent="0.2">
      <c r="K863" s="56"/>
      <c r="L863" s="423"/>
      <c r="T863" s="423"/>
    </row>
    <row r="864" spans="11:20" ht="15.75" customHeight="1" x14ac:dyDescent="0.2">
      <c r="K864" s="56"/>
      <c r="L864" s="423"/>
      <c r="T864" s="423"/>
    </row>
    <row r="865" spans="11:20" ht="15.75" customHeight="1" x14ac:dyDescent="0.2">
      <c r="K865" s="56"/>
      <c r="L865" s="423"/>
      <c r="T865" s="423"/>
    </row>
    <row r="866" spans="11:20" ht="15.75" customHeight="1" x14ac:dyDescent="0.2">
      <c r="K866" s="56"/>
      <c r="L866" s="423"/>
      <c r="T866" s="423"/>
    </row>
    <row r="867" spans="11:20" ht="15.75" customHeight="1" x14ac:dyDescent="0.2">
      <c r="K867" s="56"/>
      <c r="L867" s="423"/>
      <c r="T867" s="423"/>
    </row>
    <row r="868" spans="11:20" ht="15.75" customHeight="1" x14ac:dyDescent="0.2">
      <c r="K868" s="56"/>
      <c r="L868" s="423"/>
      <c r="T868" s="423"/>
    </row>
    <row r="869" spans="11:20" ht="15.75" customHeight="1" x14ac:dyDescent="0.2">
      <c r="K869" s="56"/>
      <c r="L869" s="423"/>
      <c r="T869" s="423"/>
    </row>
    <row r="870" spans="11:20" ht="15.75" customHeight="1" x14ac:dyDescent="0.2">
      <c r="K870" s="56"/>
      <c r="L870" s="423"/>
      <c r="T870" s="423"/>
    </row>
    <row r="871" spans="11:20" ht="15.75" customHeight="1" x14ac:dyDescent="0.2">
      <c r="K871" s="56"/>
      <c r="L871" s="423"/>
      <c r="T871" s="423"/>
    </row>
    <row r="872" spans="11:20" ht="15.75" customHeight="1" x14ac:dyDescent="0.2">
      <c r="K872" s="56"/>
      <c r="L872" s="423"/>
      <c r="T872" s="423"/>
    </row>
    <row r="873" spans="11:20" ht="15.75" customHeight="1" x14ac:dyDescent="0.2">
      <c r="K873" s="56"/>
      <c r="L873" s="423"/>
      <c r="T873" s="423"/>
    </row>
    <row r="874" spans="11:20" ht="15.75" customHeight="1" x14ac:dyDescent="0.2">
      <c r="K874" s="56"/>
      <c r="L874" s="423"/>
      <c r="T874" s="423"/>
    </row>
    <row r="875" spans="11:20" ht="15.75" customHeight="1" x14ac:dyDescent="0.2">
      <c r="K875" s="56"/>
      <c r="L875" s="423"/>
      <c r="T875" s="423"/>
    </row>
    <row r="876" spans="11:20" ht="15.75" customHeight="1" x14ac:dyDescent="0.2">
      <c r="K876" s="56"/>
      <c r="L876" s="423"/>
      <c r="T876" s="423"/>
    </row>
    <row r="877" spans="11:20" ht="15.75" customHeight="1" x14ac:dyDescent="0.2">
      <c r="K877" s="56"/>
      <c r="L877" s="423"/>
      <c r="T877" s="423"/>
    </row>
    <row r="878" spans="11:20" ht="15.75" customHeight="1" x14ac:dyDescent="0.2">
      <c r="K878" s="56"/>
      <c r="L878" s="423"/>
      <c r="T878" s="423"/>
    </row>
    <row r="879" spans="11:20" ht="15.75" customHeight="1" x14ac:dyDescent="0.2">
      <c r="K879" s="56"/>
      <c r="L879" s="423"/>
      <c r="T879" s="423"/>
    </row>
    <row r="880" spans="11:20" ht="15.75" customHeight="1" x14ac:dyDescent="0.2">
      <c r="K880" s="56"/>
      <c r="L880" s="423"/>
      <c r="T880" s="423"/>
    </row>
    <row r="881" spans="11:20" ht="15.75" customHeight="1" x14ac:dyDescent="0.2">
      <c r="K881" s="56"/>
      <c r="L881" s="423"/>
      <c r="T881" s="423"/>
    </row>
    <row r="882" spans="11:20" ht="15.75" customHeight="1" x14ac:dyDescent="0.2">
      <c r="K882" s="56"/>
      <c r="L882" s="423"/>
      <c r="T882" s="423"/>
    </row>
    <row r="883" spans="11:20" ht="15.75" customHeight="1" x14ac:dyDescent="0.2">
      <c r="K883" s="56"/>
      <c r="L883" s="423"/>
      <c r="T883" s="423"/>
    </row>
    <row r="884" spans="11:20" ht="15.75" customHeight="1" x14ac:dyDescent="0.2">
      <c r="K884" s="56"/>
      <c r="L884" s="423"/>
      <c r="T884" s="423"/>
    </row>
    <row r="885" spans="11:20" ht="15.75" customHeight="1" x14ac:dyDescent="0.2">
      <c r="K885" s="56"/>
      <c r="L885" s="423"/>
      <c r="T885" s="423"/>
    </row>
    <row r="886" spans="11:20" ht="15.75" customHeight="1" x14ac:dyDescent="0.2">
      <c r="K886" s="56"/>
      <c r="L886" s="423"/>
      <c r="T886" s="423"/>
    </row>
    <row r="887" spans="11:20" ht="15.75" customHeight="1" x14ac:dyDescent="0.2">
      <c r="K887" s="56"/>
      <c r="L887" s="423"/>
      <c r="T887" s="423"/>
    </row>
    <row r="888" spans="11:20" ht="15.75" customHeight="1" x14ac:dyDescent="0.2">
      <c r="K888" s="56"/>
      <c r="L888" s="423"/>
      <c r="T888" s="423"/>
    </row>
    <row r="889" spans="11:20" ht="15.75" customHeight="1" x14ac:dyDescent="0.2">
      <c r="K889" s="56"/>
      <c r="L889" s="423"/>
      <c r="T889" s="423"/>
    </row>
    <row r="890" spans="11:20" ht="15.75" customHeight="1" x14ac:dyDescent="0.2">
      <c r="K890" s="56"/>
      <c r="L890" s="423"/>
      <c r="T890" s="423"/>
    </row>
    <row r="891" spans="11:20" ht="15.75" customHeight="1" x14ac:dyDescent="0.2">
      <c r="K891" s="56"/>
      <c r="L891" s="423"/>
      <c r="T891" s="423"/>
    </row>
    <row r="892" spans="11:20" ht="15.75" customHeight="1" x14ac:dyDescent="0.2">
      <c r="K892" s="56"/>
      <c r="L892" s="423"/>
      <c r="T892" s="423"/>
    </row>
    <row r="893" spans="11:20" ht="15.75" customHeight="1" x14ac:dyDescent="0.2">
      <c r="K893" s="56"/>
      <c r="L893" s="423"/>
      <c r="T893" s="423"/>
    </row>
    <row r="894" spans="11:20" ht="15.75" customHeight="1" x14ac:dyDescent="0.2">
      <c r="K894" s="56"/>
      <c r="L894" s="423"/>
      <c r="T894" s="423"/>
    </row>
    <row r="895" spans="11:20" ht="15.75" customHeight="1" x14ac:dyDescent="0.2">
      <c r="K895" s="56"/>
      <c r="L895" s="423"/>
      <c r="T895" s="423"/>
    </row>
    <row r="896" spans="11:20" ht="15.75" customHeight="1" x14ac:dyDescent="0.2">
      <c r="K896" s="56"/>
      <c r="L896" s="423"/>
      <c r="T896" s="423"/>
    </row>
    <row r="897" spans="11:20" ht="15.75" customHeight="1" x14ac:dyDescent="0.2">
      <c r="K897" s="56"/>
      <c r="L897" s="423"/>
      <c r="T897" s="423"/>
    </row>
    <row r="898" spans="11:20" ht="15.75" customHeight="1" x14ac:dyDescent="0.2">
      <c r="K898" s="56"/>
      <c r="L898" s="423"/>
      <c r="T898" s="423"/>
    </row>
    <row r="899" spans="11:20" ht="15.75" customHeight="1" x14ac:dyDescent="0.2">
      <c r="K899" s="56"/>
      <c r="L899" s="423"/>
      <c r="T899" s="423"/>
    </row>
    <row r="900" spans="11:20" ht="15.75" customHeight="1" x14ac:dyDescent="0.2">
      <c r="K900" s="56"/>
      <c r="L900" s="423"/>
      <c r="T900" s="423"/>
    </row>
    <row r="901" spans="11:20" ht="15.75" customHeight="1" x14ac:dyDescent="0.2">
      <c r="K901" s="56"/>
      <c r="L901" s="423"/>
      <c r="T901" s="423"/>
    </row>
    <row r="902" spans="11:20" ht="15.75" customHeight="1" x14ac:dyDescent="0.2">
      <c r="K902" s="56"/>
      <c r="L902" s="423"/>
      <c r="T902" s="423"/>
    </row>
    <row r="903" spans="11:20" ht="15.75" customHeight="1" x14ac:dyDescent="0.2">
      <c r="K903" s="56"/>
      <c r="L903" s="423"/>
      <c r="T903" s="423"/>
    </row>
    <row r="904" spans="11:20" ht="15.75" customHeight="1" x14ac:dyDescent="0.2">
      <c r="K904" s="56"/>
      <c r="L904" s="423"/>
      <c r="T904" s="423"/>
    </row>
    <row r="905" spans="11:20" ht="15.75" customHeight="1" x14ac:dyDescent="0.2">
      <c r="K905" s="56"/>
      <c r="L905" s="423"/>
      <c r="T905" s="423"/>
    </row>
    <row r="906" spans="11:20" ht="15.75" customHeight="1" x14ac:dyDescent="0.2">
      <c r="K906" s="56"/>
      <c r="L906" s="423"/>
      <c r="T906" s="423"/>
    </row>
    <row r="907" spans="11:20" ht="15.75" customHeight="1" x14ac:dyDescent="0.2">
      <c r="K907" s="56"/>
      <c r="L907" s="423"/>
      <c r="T907" s="423"/>
    </row>
    <row r="908" spans="11:20" ht="15.75" customHeight="1" x14ac:dyDescent="0.2">
      <c r="K908" s="56"/>
      <c r="L908" s="423"/>
      <c r="T908" s="423"/>
    </row>
    <row r="909" spans="11:20" ht="15.75" customHeight="1" x14ac:dyDescent="0.2">
      <c r="K909" s="56"/>
      <c r="L909" s="423"/>
      <c r="T909" s="423"/>
    </row>
    <row r="910" spans="11:20" ht="15.75" customHeight="1" x14ac:dyDescent="0.2">
      <c r="K910" s="56"/>
      <c r="L910" s="423"/>
      <c r="T910" s="423"/>
    </row>
    <row r="911" spans="11:20" ht="15.75" customHeight="1" x14ac:dyDescent="0.2">
      <c r="K911" s="56"/>
      <c r="L911" s="423"/>
      <c r="T911" s="423"/>
    </row>
    <row r="912" spans="11:20" ht="15.75" customHeight="1" x14ac:dyDescent="0.2">
      <c r="K912" s="56"/>
      <c r="L912" s="423"/>
      <c r="T912" s="423"/>
    </row>
    <row r="913" spans="11:20" ht="15.75" customHeight="1" x14ac:dyDescent="0.2">
      <c r="K913" s="56"/>
      <c r="L913" s="423"/>
      <c r="T913" s="423"/>
    </row>
    <row r="914" spans="11:20" ht="15.75" customHeight="1" x14ac:dyDescent="0.2">
      <c r="K914" s="56"/>
      <c r="L914" s="423"/>
      <c r="T914" s="423"/>
    </row>
    <row r="915" spans="11:20" ht="15.75" customHeight="1" x14ac:dyDescent="0.2">
      <c r="K915" s="56"/>
      <c r="L915" s="423"/>
      <c r="T915" s="423"/>
    </row>
    <row r="916" spans="11:20" ht="15.75" customHeight="1" x14ac:dyDescent="0.2">
      <c r="K916" s="56"/>
      <c r="L916" s="423"/>
      <c r="T916" s="423"/>
    </row>
    <row r="917" spans="11:20" ht="15.75" customHeight="1" x14ac:dyDescent="0.2">
      <c r="K917" s="56"/>
      <c r="L917" s="423"/>
      <c r="T917" s="423"/>
    </row>
    <row r="918" spans="11:20" ht="15.75" customHeight="1" x14ac:dyDescent="0.2">
      <c r="K918" s="56"/>
      <c r="L918" s="423"/>
      <c r="T918" s="423"/>
    </row>
    <row r="919" spans="11:20" ht="15.75" customHeight="1" x14ac:dyDescent="0.2">
      <c r="K919" s="56"/>
      <c r="L919" s="423"/>
      <c r="T919" s="423"/>
    </row>
    <row r="920" spans="11:20" ht="15.75" customHeight="1" x14ac:dyDescent="0.2">
      <c r="K920" s="56"/>
      <c r="L920" s="423"/>
      <c r="T920" s="423"/>
    </row>
    <row r="921" spans="11:20" ht="15.75" customHeight="1" x14ac:dyDescent="0.2">
      <c r="K921" s="56"/>
      <c r="L921" s="423"/>
      <c r="T921" s="423"/>
    </row>
    <row r="922" spans="11:20" ht="15.75" customHeight="1" x14ac:dyDescent="0.2">
      <c r="K922" s="56"/>
      <c r="L922" s="423"/>
      <c r="T922" s="423"/>
    </row>
    <row r="923" spans="11:20" ht="15.75" customHeight="1" x14ac:dyDescent="0.2">
      <c r="K923" s="56"/>
      <c r="L923" s="423"/>
      <c r="T923" s="423"/>
    </row>
    <row r="924" spans="11:20" ht="15.75" customHeight="1" x14ac:dyDescent="0.2">
      <c r="K924" s="56"/>
      <c r="L924" s="423"/>
      <c r="T924" s="423"/>
    </row>
    <row r="925" spans="11:20" ht="15.75" customHeight="1" x14ac:dyDescent="0.2">
      <c r="K925" s="56"/>
      <c r="L925" s="423"/>
      <c r="T925" s="423"/>
    </row>
    <row r="926" spans="11:20" ht="15.75" customHeight="1" x14ac:dyDescent="0.2">
      <c r="K926" s="56"/>
      <c r="L926" s="423"/>
      <c r="T926" s="423"/>
    </row>
    <row r="927" spans="11:20" ht="15.75" customHeight="1" x14ac:dyDescent="0.2">
      <c r="K927" s="56"/>
      <c r="L927" s="423"/>
      <c r="T927" s="423"/>
    </row>
    <row r="928" spans="11:20" ht="15.75" customHeight="1" x14ac:dyDescent="0.2">
      <c r="K928" s="56"/>
      <c r="L928" s="423"/>
      <c r="T928" s="423"/>
    </row>
    <row r="929" spans="11:20" ht="15.75" customHeight="1" x14ac:dyDescent="0.2">
      <c r="K929" s="56"/>
      <c r="L929" s="423"/>
      <c r="T929" s="423"/>
    </row>
    <row r="930" spans="11:20" ht="15.75" customHeight="1" x14ac:dyDescent="0.2">
      <c r="K930" s="56"/>
      <c r="L930" s="423"/>
      <c r="T930" s="423"/>
    </row>
    <row r="931" spans="11:20" ht="15.75" customHeight="1" x14ac:dyDescent="0.2">
      <c r="K931" s="56"/>
      <c r="L931" s="423"/>
      <c r="T931" s="423"/>
    </row>
    <row r="932" spans="11:20" ht="15.75" customHeight="1" x14ac:dyDescent="0.2">
      <c r="K932" s="56"/>
      <c r="L932" s="423"/>
      <c r="T932" s="423"/>
    </row>
    <row r="933" spans="11:20" ht="15.75" customHeight="1" x14ac:dyDescent="0.2">
      <c r="K933" s="56"/>
      <c r="L933" s="423"/>
      <c r="T933" s="423"/>
    </row>
    <row r="934" spans="11:20" ht="15.75" customHeight="1" x14ac:dyDescent="0.2">
      <c r="K934" s="56"/>
      <c r="L934" s="423"/>
      <c r="T934" s="423"/>
    </row>
    <row r="935" spans="11:20" ht="15.75" customHeight="1" x14ac:dyDescent="0.2">
      <c r="K935" s="56"/>
      <c r="L935" s="423"/>
      <c r="T935" s="423"/>
    </row>
    <row r="936" spans="11:20" ht="15.75" customHeight="1" x14ac:dyDescent="0.2">
      <c r="K936" s="56"/>
      <c r="L936" s="423"/>
      <c r="T936" s="423"/>
    </row>
    <row r="937" spans="11:20" ht="15.75" customHeight="1" x14ac:dyDescent="0.2">
      <c r="K937" s="56"/>
      <c r="L937" s="423"/>
      <c r="T937" s="423"/>
    </row>
    <row r="938" spans="11:20" ht="15.75" customHeight="1" x14ac:dyDescent="0.2">
      <c r="K938" s="56"/>
      <c r="L938" s="423"/>
      <c r="T938" s="423"/>
    </row>
    <row r="939" spans="11:20" ht="15.75" customHeight="1" x14ac:dyDescent="0.2">
      <c r="K939" s="56"/>
      <c r="L939" s="423"/>
      <c r="T939" s="423"/>
    </row>
    <row r="940" spans="11:20" ht="15.75" customHeight="1" x14ac:dyDescent="0.2">
      <c r="K940" s="56"/>
      <c r="L940" s="423"/>
      <c r="T940" s="423"/>
    </row>
    <row r="941" spans="11:20" ht="15.75" customHeight="1" x14ac:dyDescent="0.2">
      <c r="K941" s="56"/>
      <c r="L941" s="423"/>
      <c r="T941" s="423"/>
    </row>
    <row r="942" spans="11:20" ht="15.75" customHeight="1" x14ac:dyDescent="0.2">
      <c r="K942" s="56"/>
      <c r="L942" s="423"/>
      <c r="T942" s="423"/>
    </row>
    <row r="943" spans="11:20" ht="15.75" customHeight="1" x14ac:dyDescent="0.2">
      <c r="K943" s="56"/>
      <c r="L943" s="423"/>
      <c r="T943" s="423"/>
    </row>
    <row r="944" spans="11:20" ht="15.75" customHeight="1" x14ac:dyDescent="0.2">
      <c r="K944" s="56"/>
      <c r="L944" s="423"/>
      <c r="T944" s="423"/>
    </row>
    <row r="945" spans="11:20" ht="15.75" customHeight="1" x14ac:dyDescent="0.2">
      <c r="K945" s="56"/>
      <c r="L945" s="423"/>
      <c r="T945" s="423"/>
    </row>
    <row r="946" spans="11:20" ht="15.75" customHeight="1" x14ac:dyDescent="0.2">
      <c r="K946" s="56"/>
      <c r="L946" s="423"/>
      <c r="T946" s="423"/>
    </row>
    <row r="947" spans="11:20" ht="15.75" customHeight="1" x14ac:dyDescent="0.2">
      <c r="K947" s="56"/>
      <c r="L947" s="423"/>
      <c r="T947" s="423"/>
    </row>
    <row r="948" spans="11:20" ht="15.75" customHeight="1" x14ac:dyDescent="0.2">
      <c r="K948" s="56"/>
      <c r="L948" s="423"/>
      <c r="T948" s="423"/>
    </row>
    <row r="949" spans="11:20" ht="15.75" customHeight="1" x14ac:dyDescent="0.2">
      <c r="K949" s="56"/>
      <c r="L949" s="423"/>
      <c r="T949" s="423"/>
    </row>
    <row r="950" spans="11:20" ht="15.75" customHeight="1" x14ac:dyDescent="0.2">
      <c r="K950" s="56"/>
      <c r="L950" s="423"/>
      <c r="T950" s="423"/>
    </row>
    <row r="951" spans="11:20" ht="15.75" customHeight="1" x14ac:dyDescent="0.2">
      <c r="K951" s="56"/>
      <c r="L951" s="423"/>
      <c r="T951" s="423"/>
    </row>
    <row r="952" spans="11:20" ht="15.75" customHeight="1" x14ac:dyDescent="0.2">
      <c r="K952" s="56"/>
      <c r="L952" s="423"/>
      <c r="T952" s="423"/>
    </row>
    <row r="953" spans="11:20" ht="15.75" customHeight="1" x14ac:dyDescent="0.2">
      <c r="K953" s="56"/>
      <c r="L953" s="423"/>
      <c r="T953" s="423"/>
    </row>
    <row r="954" spans="11:20" ht="15.75" customHeight="1" x14ac:dyDescent="0.2">
      <c r="K954" s="56"/>
      <c r="L954" s="423"/>
      <c r="T954" s="423"/>
    </row>
    <row r="955" spans="11:20" ht="15.75" customHeight="1" x14ac:dyDescent="0.2">
      <c r="K955" s="56"/>
      <c r="L955" s="423"/>
      <c r="T955" s="423"/>
    </row>
    <row r="956" spans="11:20" ht="15.75" customHeight="1" x14ac:dyDescent="0.2">
      <c r="K956" s="56"/>
      <c r="L956" s="423"/>
      <c r="T956" s="423"/>
    </row>
    <row r="957" spans="11:20" ht="15.75" customHeight="1" x14ac:dyDescent="0.2">
      <c r="K957" s="56"/>
      <c r="L957" s="423"/>
      <c r="T957" s="423"/>
    </row>
    <row r="958" spans="11:20" ht="15.75" customHeight="1" x14ac:dyDescent="0.2">
      <c r="K958" s="56"/>
      <c r="L958" s="423"/>
      <c r="T958" s="423"/>
    </row>
    <row r="959" spans="11:20" ht="15.75" customHeight="1" x14ac:dyDescent="0.2">
      <c r="K959" s="56"/>
      <c r="L959" s="423"/>
      <c r="T959" s="423"/>
    </row>
    <row r="960" spans="11:20" ht="15.75" customHeight="1" x14ac:dyDescent="0.2">
      <c r="K960" s="56"/>
      <c r="L960" s="423"/>
      <c r="T960" s="423"/>
    </row>
    <row r="961" spans="11:20" ht="15.75" customHeight="1" x14ac:dyDescent="0.2">
      <c r="K961" s="56"/>
      <c r="L961" s="423"/>
      <c r="T961" s="423"/>
    </row>
    <row r="962" spans="11:20" ht="15.75" customHeight="1" x14ac:dyDescent="0.2">
      <c r="K962" s="56"/>
      <c r="L962" s="423"/>
      <c r="T962" s="423"/>
    </row>
    <row r="963" spans="11:20" ht="15.75" customHeight="1" x14ac:dyDescent="0.2">
      <c r="K963" s="56"/>
      <c r="L963" s="423"/>
      <c r="T963" s="423"/>
    </row>
    <row r="964" spans="11:20" ht="15.75" customHeight="1" x14ac:dyDescent="0.2">
      <c r="K964" s="56"/>
      <c r="L964" s="423"/>
      <c r="T964" s="423"/>
    </row>
    <row r="965" spans="11:20" ht="15.75" customHeight="1" x14ac:dyDescent="0.2">
      <c r="K965" s="56"/>
      <c r="L965" s="423"/>
      <c r="T965" s="423"/>
    </row>
    <row r="966" spans="11:20" ht="15.75" customHeight="1" x14ac:dyDescent="0.2">
      <c r="K966" s="56"/>
      <c r="L966" s="423"/>
      <c r="T966" s="423"/>
    </row>
    <row r="967" spans="11:20" ht="15.75" customHeight="1" x14ac:dyDescent="0.2">
      <c r="K967" s="56"/>
      <c r="L967" s="423"/>
      <c r="T967" s="423"/>
    </row>
    <row r="968" spans="11:20" ht="15.75" customHeight="1" x14ac:dyDescent="0.2">
      <c r="K968" s="56"/>
      <c r="L968" s="423"/>
      <c r="T968" s="423"/>
    </row>
    <row r="969" spans="11:20" ht="15.75" customHeight="1" x14ac:dyDescent="0.2">
      <c r="K969" s="56"/>
      <c r="L969" s="423"/>
      <c r="T969" s="423"/>
    </row>
    <row r="970" spans="11:20" ht="15.75" customHeight="1" x14ac:dyDescent="0.2">
      <c r="K970" s="56"/>
      <c r="L970" s="423"/>
      <c r="T970" s="423"/>
    </row>
    <row r="971" spans="11:20" ht="15.75" customHeight="1" x14ac:dyDescent="0.2">
      <c r="K971" s="56"/>
      <c r="L971" s="423"/>
      <c r="T971" s="423"/>
    </row>
    <row r="972" spans="11:20" ht="15.75" customHeight="1" x14ac:dyDescent="0.2">
      <c r="K972" s="56"/>
      <c r="L972" s="423"/>
      <c r="T972" s="423"/>
    </row>
    <row r="973" spans="11:20" ht="15.75" customHeight="1" x14ac:dyDescent="0.2">
      <c r="K973" s="56"/>
      <c r="L973" s="423"/>
      <c r="T973" s="423"/>
    </row>
    <row r="974" spans="11:20" ht="15.75" customHeight="1" x14ac:dyDescent="0.2">
      <c r="K974" s="56"/>
      <c r="L974" s="423"/>
      <c r="T974" s="423"/>
    </row>
    <row r="975" spans="11:20" ht="15.75" customHeight="1" x14ac:dyDescent="0.2">
      <c r="K975" s="56"/>
      <c r="L975" s="423"/>
      <c r="T975" s="423"/>
    </row>
    <row r="976" spans="11:20" ht="15.75" customHeight="1" x14ac:dyDescent="0.2">
      <c r="K976" s="56"/>
      <c r="L976" s="423"/>
      <c r="T976" s="423"/>
    </row>
    <row r="977" spans="11:20" ht="15.75" customHeight="1" x14ac:dyDescent="0.2">
      <c r="K977" s="56"/>
      <c r="L977" s="423"/>
      <c r="T977" s="423"/>
    </row>
    <row r="978" spans="11:20" ht="15.75" customHeight="1" x14ac:dyDescent="0.2">
      <c r="K978" s="56"/>
      <c r="L978" s="423"/>
      <c r="T978" s="423"/>
    </row>
    <row r="979" spans="11:20" ht="15.75" customHeight="1" x14ac:dyDescent="0.2">
      <c r="K979" s="56"/>
      <c r="L979" s="423"/>
      <c r="T979" s="423"/>
    </row>
    <row r="980" spans="11:20" ht="15.75" customHeight="1" x14ac:dyDescent="0.2">
      <c r="K980" s="56"/>
      <c r="L980" s="423"/>
      <c r="T980" s="423"/>
    </row>
    <row r="981" spans="11:20" ht="15.75" customHeight="1" x14ac:dyDescent="0.2">
      <c r="K981" s="56"/>
      <c r="L981" s="423"/>
      <c r="T981" s="423"/>
    </row>
    <row r="982" spans="11:20" ht="15.75" customHeight="1" x14ac:dyDescent="0.2">
      <c r="K982" s="56"/>
      <c r="L982" s="423"/>
      <c r="T982" s="423"/>
    </row>
    <row r="983" spans="11:20" ht="15.75" customHeight="1" x14ac:dyDescent="0.2">
      <c r="K983" s="56"/>
      <c r="L983" s="423"/>
      <c r="T983" s="423"/>
    </row>
    <row r="984" spans="11:20" ht="15.75" customHeight="1" x14ac:dyDescent="0.2">
      <c r="K984" s="56"/>
      <c r="L984" s="423"/>
      <c r="T984" s="423"/>
    </row>
    <row r="985" spans="11:20" ht="15.75" customHeight="1" x14ac:dyDescent="0.2">
      <c r="K985" s="56"/>
      <c r="L985" s="423"/>
      <c r="T985" s="423"/>
    </row>
    <row r="986" spans="11:20" ht="15.75" customHeight="1" x14ac:dyDescent="0.2">
      <c r="K986" s="56"/>
      <c r="L986" s="423"/>
      <c r="T986" s="423"/>
    </row>
    <row r="987" spans="11:20" ht="15.75" customHeight="1" x14ac:dyDescent="0.2">
      <c r="K987" s="56"/>
      <c r="L987" s="423"/>
      <c r="T987" s="423"/>
    </row>
    <row r="988" spans="11:20" ht="15.75" customHeight="1" x14ac:dyDescent="0.2">
      <c r="K988" s="56"/>
      <c r="L988" s="423"/>
      <c r="T988" s="423"/>
    </row>
    <row r="989" spans="11:20" ht="15.75" customHeight="1" x14ac:dyDescent="0.2">
      <c r="K989" s="56"/>
      <c r="L989" s="423"/>
      <c r="T989" s="423"/>
    </row>
    <row r="990" spans="11:20" ht="15.75" customHeight="1" x14ac:dyDescent="0.2">
      <c r="K990" s="56"/>
      <c r="L990" s="423"/>
      <c r="T990" s="423"/>
    </row>
    <row r="991" spans="11:20" ht="15.75" customHeight="1" x14ac:dyDescent="0.2">
      <c r="K991" s="56"/>
      <c r="L991" s="423"/>
      <c r="T991" s="423"/>
    </row>
    <row r="992" spans="11:20" ht="15.75" customHeight="1" x14ac:dyDescent="0.2">
      <c r="K992" s="56"/>
      <c r="L992" s="423"/>
      <c r="T992" s="423"/>
    </row>
    <row r="993" spans="11:20" ht="15.75" customHeight="1" x14ac:dyDescent="0.2">
      <c r="K993" s="56"/>
      <c r="L993" s="423"/>
      <c r="T993" s="423"/>
    </row>
    <row r="994" spans="11:20" ht="15.75" customHeight="1" x14ac:dyDescent="0.2">
      <c r="K994" s="56"/>
      <c r="L994" s="423"/>
      <c r="T994" s="423"/>
    </row>
    <row r="995" spans="11:20" ht="15.75" customHeight="1" x14ac:dyDescent="0.2">
      <c r="K995" s="56"/>
      <c r="L995" s="423"/>
      <c r="T995" s="423"/>
    </row>
    <row r="996" spans="11:20" ht="15.75" customHeight="1" x14ac:dyDescent="0.2">
      <c r="K996" s="56"/>
      <c r="L996" s="423"/>
      <c r="T996" s="423"/>
    </row>
    <row r="997" spans="11:20" ht="15.75" customHeight="1" x14ac:dyDescent="0.2">
      <c r="K997" s="56"/>
      <c r="L997" s="423"/>
      <c r="T997" s="423"/>
    </row>
    <row r="998" spans="11:20" ht="15.75" customHeight="1" x14ac:dyDescent="0.2">
      <c r="K998" s="56"/>
      <c r="L998" s="423"/>
      <c r="T998" s="423"/>
    </row>
    <row r="999" spans="11:20" ht="15.75" customHeight="1" x14ac:dyDescent="0.2">
      <c r="K999" s="56"/>
      <c r="L999" s="423"/>
      <c r="T999" s="423"/>
    </row>
    <row r="1000" spans="11:20" ht="15.75" customHeight="1" x14ac:dyDescent="0.2">
      <c r="K1000" s="56"/>
      <c r="L1000" s="423"/>
      <c r="T1000" s="423"/>
    </row>
  </sheetData>
  <mergeCells count="39">
    <mergeCell ref="BX67:BX102"/>
    <mergeCell ref="BY67:BY102"/>
    <mergeCell ref="BX103:BX118"/>
    <mergeCell ref="BY103:BY118"/>
    <mergeCell ref="BX33:BX45"/>
    <mergeCell ref="BX46:BX49"/>
    <mergeCell ref="BY46:BY49"/>
    <mergeCell ref="BX50:BX64"/>
    <mergeCell ref="BY50:BY64"/>
    <mergeCell ref="BX65:BX66"/>
    <mergeCell ref="BY65:BY66"/>
    <mergeCell ref="BX8:BX17"/>
    <mergeCell ref="BY8:BY17"/>
    <mergeCell ref="BX18:BX32"/>
    <mergeCell ref="BY18:BY32"/>
    <mergeCell ref="BY33:BY45"/>
    <mergeCell ref="AY5:BC5"/>
    <mergeCell ref="BD5:BH5"/>
    <mergeCell ref="BI5:BM5"/>
    <mergeCell ref="BN5:BR5"/>
    <mergeCell ref="D2:L4"/>
    <mergeCell ref="M2:O4"/>
    <mergeCell ref="P2:BY4"/>
    <mergeCell ref="B5:O5"/>
    <mergeCell ref="P5:T5"/>
    <mergeCell ref="U5:Y5"/>
    <mergeCell ref="Z5:AD5"/>
    <mergeCell ref="BS5:BW5"/>
    <mergeCell ref="BX5:BY5"/>
    <mergeCell ref="B172:B175"/>
    <mergeCell ref="C172:C175"/>
    <mergeCell ref="D172:D175"/>
    <mergeCell ref="AO5:AS5"/>
    <mergeCell ref="AT5:AX5"/>
    <mergeCell ref="AE5:AI5"/>
    <mergeCell ref="AJ5:AN5"/>
    <mergeCell ref="B157:B171"/>
    <mergeCell ref="C157:C171"/>
    <mergeCell ref="D157:D171"/>
  </mergeCells>
  <conditionalFormatting sqref="Q8:Q65 Q67:Q102">
    <cfRule type="containsBlanks" dxfId="23" priority="1" stopIfTrue="1">
      <formula>LEN(TRIM(Q8))=0</formula>
    </cfRule>
    <cfRule type="cellIs" dxfId="22" priority="2" operator="between">
      <formula>90%</formula>
      <formula>100%</formula>
    </cfRule>
    <cfRule type="cellIs" dxfId="21" priority="3" operator="between">
      <formula>1%</formula>
      <formula>89%</formula>
    </cfRule>
    <cfRule type="cellIs" dxfId="20" priority="4" operator="equal">
      <formula>0%</formula>
    </cfRule>
    <cfRule type="containsText" dxfId="19" priority="5" operator="containsText" text="ESTANCADA">
      <formula>NOT(ISERROR(SEARCH(("ESTANCADA"),(Q8))))</formula>
    </cfRule>
    <cfRule type="containsText" dxfId="18" priority="6" operator="containsText" text="SIN AVANCE">
      <formula>NOT(ISERROR(SEARCH(("SIN AVANCE"),(Q8))))</formula>
    </cfRule>
    <cfRule type="containsText" dxfId="17" priority="7" operator="containsText" text="EN PROCESO">
      <formula>NOT(ISERROR(SEARCH(("EN PROCESO"),(Q8))))</formula>
    </cfRule>
    <cfRule type="containsText" dxfId="16" priority="8" operator="containsText" text="CERRADA">
      <formula>NOT(ISERROR(SEARCH(("CERRADA"),(Q8))))</formula>
    </cfRule>
  </conditionalFormatting>
  <conditionalFormatting sqref="Q119:Q156">
    <cfRule type="containsBlanks" dxfId="15" priority="9" stopIfTrue="1">
      <formula>LEN(TRIM(Q119))=0</formula>
    </cfRule>
    <cfRule type="cellIs" dxfId="14" priority="10" operator="between">
      <formula>90%</formula>
      <formula>100%</formula>
    </cfRule>
    <cfRule type="cellIs" dxfId="13" priority="11" operator="between">
      <formula>1%</formula>
      <formula>89%</formula>
    </cfRule>
    <cfRule type="cellIs" dxfId="12" priority="12" operator="equal">
      <formula>0%</formula>
    </cfRule>
    <cfRule type="containsText" dxfId="11" priority="13" operator="containsText" text="ESTANCADA">
      <formula>NOT(ISERROR(SEARCH(("ESTANCADA"),(Q119))))</formula>
    </cfRule>
    <cfRule type="containsText" dxfId="10" priority="14" operator="containsText" text="SIN AVANCE">
      <formula>NOT(ISERROR(SEARCH(("SIN AVANCE"),(Q119))))</formula>
    </cfRule>
    <cfRule type="containsText" dxfId="9" priority="15" operator="containsText" text="EN PROCESO">
      <formula>NOT(ISERROR(SEARCH(("EN PROCESO"),(Q119))))</formula>
    </cfRule>
    <cfRule type="containsText" dxfId="8" priority="16" operator="containsText" text="CERRADA">
      <formula>NOT(ISERROR(SEARCH(("CERRADA"),(Q119))))</formula>
    </cfRule>
  </conditionalFormatting>
  <conditionalFormatting sqref="V8:V156 AA8:AA156 AF8:AF156 AK8:AK156 AP8:AP156 AU8:AU156 AZ8:AZ156 BE8:BE156 BJ8:BJ156 BO8:BO156 BT8:BT156">
    <cfRule type="containsBlanks" dxfId="7" priority="17" stopIfTrue="1">
      <formula>LEN(TRIM(V8))=0</formula>
    </cfRule>
    <cfRule type="cellIs" dxfId="6" priority="18" operator="between">
      <formula>90%</formula>
      <formula>100%</formula>
    </cfRule>
    <cfRule type="cellIs" dxfId="5" priority="19" operator="between">
      <formula>1%</formula>
      <formula>89%</formula>
    </cfRule>
    <cfRule type="cellIs" dxfId="4" priority="20" operator="equal">
      <formula>0%</formula>
    </cfRule>
    <cfRule type="containsText" dxfId="3" priority="21" operator="containsText" text="ESTANCADA">
      <formula>NOT(ISERROR(SEARCH(("ESTANCADA"),(V8))))</formula>
    </cfRule>
    <cfRule type="containsText" dxfId="2" priority="22" operator="containsText" text="SIN AVANCE">
      <formula>NOT(ISERROR(SEARCH(("SIN AVANCE"),(V8))))</formula>
    </cfRule>
    <cfRule type="containsText" dxfId="1" priority="23" operator="containsText" text="EN PROCESO">
      <formula>NOT(ISERROR(SEARCH(("EN PROCESO"),(V8))))</formula>
    </cfRule>
    <cfRule type="containsText" dxfId="0" priority="24" operator="containsText" text="CERRADA">
      <formula>NOT(ISERROR(SEARCH(("CERRADA"),(V8))))</formula>
    </cfRule>
  </conditionalFormatting>
  <dataValidations count="2">
    <dataValidation type="list" allowBlank="1" showErrorMessage="1" sqref="K6 K8:K1000" xr:uid="{00000000-0002-0000-0500-000000000000}">
      <formula1>$A$2:$A$48</formula1>
    </dataValidation>
    <dataValidation type="list" allowBlank="1" showErrorMessage="1" sqref="H8:H175" xr:uid="{00000000-0002-0000-0500-000001000000}">
      <formula1>"Coyuntural,Correctiva,Preventiva"</formula1>
    </dataValidation>
  </dataValidations>
  <pageMargins left="0.7" right="0.7" top="0.75" bottom="0.75" header="0" footer="0"/>
  <pageSetup orientation="landscape"/>
  <drawing r:id="rId1"/>
  <legacyDrawing r:id="rId2"/>
  <extLst>
    <ext xmlns:x14="http://schemas.microsoft.com/office/spreadsheetml/2009/9/main" uri="{CCE6A557-97BC-4b89-ADB6-D9C93CAAB3DF}">
      <x14:dataValidations xmlns:xm="http://schemas.microsoft.com/office/excel/2006/main" count="1">
        <x14:dataValidation type="list" allowBlank="1" showErrorMessage="1" xr:uid="{00000000-0002-0000-0500-000002000000}">
          <x14:formula1>
            <xm:f>'LISTAS DE VALORES'!$A$2:$A$50</xm:f>
          </x14:formula1>
          <xm:sqref>K1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1000"/>
  <sheetViews>
    <sheetView workbookViewId="0"/>
  </sheetViews>
  <sheetFormatPr baseColWidth="10" defaultColWidth="12.5703125" defaultRowHeight="15" customHeight="1" x14ac:dyDescent="0.2"/>
  <cols>
    <col min="1" max="26" width="10.5703125" customWidth="1"/>
  </cols>
  <sheetData>
    <row r="1" ht="12.75" customHeight="1" x14ac:dyDescent="0.2"/>
    <row r="2" ht="12.75" customHeight="1" x14ac:dyDescent="0.2"/>
    <row r="3" ht="12.75" customHeight="1" x14ac:dyDescent="0.2"/>
    <row r="4" ht="12.75" customHeight="1" x14ac:dyDescent="0.2"/>
    <row r="5" ht="12.75" customHeight="1" x14ac:dyDescent="0.2"/>
    <row r="6" ht="12.75" customHeight="1" x14ac:dyDescent="0.2"/>
    <row r="7" ht="12.75" customHeight="1" x14ac:dyDescent="0.2"/>
    <row r="8" ht="12.75" customHeight="1" x14ac:dyDescent="0.2"/>
    <row r="9" ht="12.75" customHeight="1" x14ac:dyDescent="0.2"/>
    <row r="10" ht="12.75" customHeight="1" x14ac:dyDescent="0.2"/>
    <row r="11" ht="12.75" customHeight="1" x14ac:dyDescent="0.2"/>
    <row r="12" ht="12.75" customHeight="1" x14ac:dyDescent="0.2"/>
    <row r="13" ht="12.75" customHeight="1" x14ac:dyDescent="0.2"/>
    <row r="14" ht="12.75" customHeight="1" x14ac:dyDescent="0.2"/>
    <row r="15" ht="12.75" customHeight="1" x14ac:dyDescent="0.2"/>
    <row r="16"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LISTAS DE VALORES</vt:lpstr>
      <vt:lpstr>Instructivo</vt:lpstr>
      <vt:lpstr>Plan de mejoramiento 2024-2025</vt:lpstr>
      <vt:lpstr>Plan de mejoramiento 2026</vt:lpstr>
      <vt:lpstr>RESUMEN</vt: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metrosaluddosi</dc:creator>
  <cp:lastModifiedBy>Calidad y Planeación</cp:lastModifiedBy>
  <dcterms:created xsi:type="dcterms:W3CDTF">2018-04-10T21:27:13Z</dcterms:created>
  <dcterms:modified xsi:type="dcterms:W3CDTF">2026-08-26T20:42:33Z</dcterms:modified>
</cp:coreProperties>
</file>